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Бухгалтер\Desktop\БЮДЖЕТ\БЮДЖЕТА 2025 ГОД\1 решения с приложениями\"/>
    </mc:Choice>
  </mc:AlternateContent>
  <xr:revisionPtr revIDLastSave="0" documentId="13_ncr:1_{99438760-BB83-4C82-AD77-94F689B47796}" xr6:coauthVersionLast="44" xr6:coauthVersionMax="44" xr10:uidLastSave="{00000000-0000-0000-0000-000000000000}"/>
  <bookViews>
    <workbookView xWindow="-120" yWindow="-120" windowWidth="29040" windowHeight="15840" tabRatio="500" xr2:uid="{00000000-000D-0000-FFFF-FFFF00000000}"/>
  </bookViews>
  <sheets>
    <sheet name="приложение1,2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R166" i="2" l="1"/>
  <c r="R161" i="2"/>
  <c r="P161" i="2"/>
  <c r="M161" i="2"/>
  <c r="J161" i="2"/>
  <c r="R160" i="2"/>
  <c r="R155" i="2" s="1"/>
  <c r="P155" i="2"/>
  <c r="M155" i="2"/>
  <c r="J155" i="2"/>
  <c r="J154" i="2"/>
  <c r="M154" i="2" s="1"/>
  <c r="J149" i="2"/>
  <c r="P142" i="2"/>
  <c r="R142" i="2" s="1"/>
  <c r="R137" i="2" s="1"/>
  <c r="P137" i="2"/>
  <c r="J137" i="2"/>
  <c r="R136" i="2"/>
  <c r="R134" i="2"/>
  <c r="P131" i="2"/>
  <c r="M131" i="2"/>
  <c r="R131" i="2" s="1"/>
  <c r="J131" i="2"/>
  <c r="R124" i="2"/>
  <c r="R122" i="2"/>
  <c r="P119" i="2"/>
  <c r="J119" i="2"/>
  <c r="R119" i="2" s="1"/>
  <c r="P118" i="2"/>
  <c r="M118" i="2"/>
  <c r="M113" i="2" s="1"/>
  <c r="J118" i="2"/>
  <c r="R116" i="2"/>
  <c r="P113" i="2"/>
  <c r="J113" i="2"/>
  <c r="J104" i="2"/>
  <c r="R104" i="2" s="1"/>
  <c r="S74" i="2"/>
  <c r="Q73" i="2"/>
  <c r="O73" i="2"/>
  <c r="S73" i="2" s="1"/>
  <c r="L73" i="2"/>
  <c r="Q72" i="2"/>
  <c r="O72" i="2"/>
  <c r="S72" i="2" s="1"/>
  <c r="L72" i="2"/>
  <c r="Q70" i="2"/>
  <c r="O70" i="2"/>
  <c r="N26" i="2" s="1"/>
  <c r="L70" i="2"/>
  <c r="N68" i="2"/>
  <c r="N67" i="2" s="1"/>
  <c r="S67" i="2" s="1"/>
  <c r="Q67" i="2"/>
  <c r="Q68" i="2" s="1"/>
  <c r="Q69" i="2" s="1"/>
  <c r="L67" i="2"/>
  <c r="L68" i="2" s="1"/>
  <c r="L69" i="2" s="1"/>
  <c r="S63" i="2"/>
  <c r="L63" i="2"/>
  <c r="L64" i="2" s="1"/>
  <c r="S64" i="2" s="1"/>
  <c r="S61" i="2"/>
  <c r="L60" i="2"/>
  <c r="S60" i="2" s="1"/>
  <c r="S59" i="2"/>
  <c r="S57" i="2"/>
  <c r="L57" i="2"/>
  <c r="S56" i="2"/>
  <c r="Q55" i="2"/>
  <c r="N55" i="2"/>
  <c r="M148" i="2" s="1"/>
  <c r="M143" i="2" s="1"/>
  <c r="L55" i="2"/>
  <c r="J148" i="2" s="1"/>
  <c r="J143" i="2" s="1"/>
  <c r="S54" i="2"/>
  <c r="S53" i="2"/>
  <c r="L53" i="2"/>
  <c r="S52" i="2"/>
  <c r="L51" i="2"/>
  <c r="S51" i="2" s="1"/>
  <c r="S50" i="2"/>
  <c r="Q49" i="2"/>
  <c r="N49" i="2"/>
  <c r="S49" i="2" s="1"/>
  <c r="S48" i="2"/>
  <c r="Q47" i="2"/>
  <c r="N47" i="2"/>
  <c r="M130" i="2" s="1"/>
  <c r="M125" i="2" s="1"/>
  <c r="L47" i="2"/>
  <c r="Q45" i="2"/>
  <c r="P130" i="2" s="1"/>
  <c r="N45" i="2"/>
  <c r="N22" i="2" s="1"/>
  <c r="L45" i="2"/>
  <c r="J130" i="2" s="1"/>
  <c r="S44" i="2"/>
  <c r="S43" i="2"/>
  <c r="S42" i="2"/>
  <c r="L42" i="2"/>
  <c r="S41" i="2"/>
  <c r="S40" i="2"/>
  <c r="S39" i="2"/>
  <c r="S38" i="2"/>
  <c r="Q37" i="2"/>
  <c r="N37" i="2"/>
  <c r="N35" i="2" s="1"/>
  <c r="L37" i="2"/>
  <c r="Q35" i="2"/>
  <c r="L35" i="2"/>
  <c r="Q34" i="2"/>
  <c r="N34" i="2"/>
  <c r="L34" i="2"/>
  <c r="S33" i="2"/>
  <c r="S32" i="2"/>
  <c r="Q30" i="2"/>
  <c r="N30" i="2"/>
  <c r="L30" i="2"/>
  <c r="L28" i="2"/>
  <c r="S28" i="2" s="1"/>
  <c r="L27" i="2"/>
  <c r="S27" i="2" s="1"/>
  <c r="Q26" i="2"/>
  <c r="S26" i="2" s="1"/>
  <c r="S25" i="2"/>
  <c r="Q24" i="2"/>
  <c r="N24" i="2"/>
  <c r="L24" i="2"/>
  <c r="Q23" i="2"/>
  <c r="N23" i="2"/>
  <c r="L23" i="2"/>
  <c r="L29" i="2" s="1"/>
  <c r="L14" i="2" s="1"/>
  <c r="Q22" i="2"/>
  <c r="L22" i="2"/>
  <c r="Q21" i="2"/>
  <c r="N21" i="2"/>
  <c r="L21" i="2"/>
  <c r="Q20" i="2"/>
  <c r="N20" i="2"/>
  <c r="L20" i="2"/>
  <c r="Q19" i="2"/>
  <c r="N19" i="2"/>
  <c r="L19" i="2"/>
  <c r="Q18" i="2"/>
  <c r="N18" i="2"/>
  <c r="L18" i="2"/>
  <c r="N17" i="2"/>
  <c r="L17" i="2"/>
  <c r="Q16" i="2"/>
  <c r="N16" i="2"/>
  <c r="M109" i="2" s="1"/>
  <c r="M107" i="2" s="1"/>
  <c r="M103" i="2" s="1"/>
  <c r="L16" i="2"/>
  <c r="J109" i="2" s="1"/>
  <c r="J107" i="2" l="1"/>
  <c r="J103" i="2"/>
  <c r="S16" i="2"/>
  <c r="P109" i="2"/>
  <c r="S18" i="2"/>
  <c r="S20" i="2"/>
  <c r="S23" i="2"/>
  <c r="S30" i="2"/>
  <c r="J125" i="2"/>
  <c r="J106" i="2"/>
  <c r="P125" i="2"/>
  <c r="R125" i="2" s="1"/>
  <c r="R130" i="2"/>
  <c r="S55" i="2"/>
  <c r="P148" i="2"/>
  <c r="N69" i="2"/>
  <c r="S69" i="2" s="1"/>
  <c r="Q17" i="2"/>
  <c r="S17" i="2" s="1"/>
  <c r="S19" i="2"/>
  <c r="S21" i="2"/>
  <c r="S22" i="2"/>
  <c r="S24" i="2"/>
  <c r="S29" i="2" s="1"/>
  <c r="S14" i="2" s="1"/>
  <c r="Q29" i="2"/>
  <c r="Q14" i="2" s="1"/>
  <c r="S34" i="2"/>
  <c r="S37" i="2"/>
  <c r="S47" i="2"/>
  <c r="S45" i="2" s="1"/>
  <c r="S68" i="2"/>
  <c r="N29" i="2"/>
  <c r="N14" i="2" s="1"/>
  <c r="S70" i="2"/>
  <c r="R113" i="2"/>
  <c r="M149" i="2"/>
  <c r="P154" i="2"/>
  <c r="M106" i="2"/>
  <c r="M102" i="2" s="1"/>
  <c r="M101" i="2" s="1"/>
  <c r="R154" i="2" l="1"/>
  <c r="R149" i="2" s="1"/>
  <c r="P149" i="2"/>
  <c r="R148" i="2"/>
  <c r="P143" i="2"/>
  <c r="R143" i="2" s="1"/>
  <c r="P106" i="2"/>
  <c r="R106" i="2" s="1"/>
  <c r="R109" i="2"/>
  <c r="P107" i="2"/>
  <c r="J102" i="2"/>
  <c r="J101" i="2" s="1"/>
  <c r="R107" i="2" l="1"/>
  <c r="R103" i="2" s="1"/>
  <c r="P103" i="2"/>
  <c r="P102" i="2" s="1"/>
  <c r="R102" i="2" l="1"/>
  <c r="R101" i="2" s="1"/>
  <c r="P101" i="2"/>
</calcChain>
</file>

<file path=xl/sharedStrings.xml><?xml version="1.0" encoding="utf-8"?>
<sst xmlns="http://schemas.openxmlformats.org/spreadsheetml/2006/main" count="359" uniqueCount="132">
  <si>
    <t> </t>
  </si>
  <si>
    <r>
      <rPr>
        <sz val="12"/>
        <color rgb="FF000000"/>
        <rFont val="Times New Roman"/>
        <family val="1"/>
        <charset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rgb="FF000000"/>
        <rFont val="Times New Roman"/>
        <family val="1"/>
        <charset val="1"/>
      </rPr>
      <t xml:space="preserve">Приложение № 1                                                                                                                                                           </t>
    </r>
  </si>
  <si>
    <t xml:space="preserve">                                                                                                                                                                                               к паспорту                                                                                                                                                                                                                                      муниципальной программы</t>
  </si>
  <si>
    <t>Уральского сельсовета</t>
  </si>
  <si>
    <t>«Развитие местного самоуправления»</t>
  </si>
  <si>
    <t>ИНФОРМАЦИЯ</t>
  </si>
  <si>
    <t>О РЕСУРСНОМ ОБЕСПЕЧЕНИИ МУНИЦИПАЛЬНОЙ ПРОГРАММЫ</t>
  </si>
  <si>
    <t xml:space="preserve">В ТОМ ЧИСЛЕ СРЕДСТВ, ПОСТУПИВШИХ ИЗ БЮДЖЕТОВ ДРУГИХ УРОВНЕЙ БЮДЖЕТНОЙ СИСТЕМЫ </t>
  </si>
  <si>
    <t>И БЮДЖЕТОВ ГОСУДАРСТВЕННЫХ ВНЕБЮДЖЕТНЫХ ФОНДОВ</t>
  </si>
  <si>
    <t>Статус (муниципальная программа Уральского сельсовета подпрограмма)</t>
  </si>
  <si>
    <t>Наименование муниципальной программы Уральского сельсовета подпрограммы</t>
  </si>
  <si>
    <t>Наименование главного распорядителя бюджетных средств (далее - ГРБС)</t>
  </si>
  <si>
    <t>Код бюджетной классификации</t>
  </si>
  <si>
    <t>тыс.руб.</t>
  </si>
  <si>
    <t>ГРБС</t>
  </si>
  <si>
    <t>РзПр</t>
  </si>
  <si>
    <t>ЦСР</t>
  </si>
  <si>
    <t>ВР</t>
  </si>
  <si>
    <t>2025 год план</t>
  </si>
  <si>
    <t>2026 год план</t>
  </si>
  <si>
    <t>2027 год план</t>
  </si>
  <si>
    <t xml:space="preserve">Итого на очередной финансовый год и плановый период </t>
  </si>
  <si>
    <t>Муниципальная программа Уральского сельсовета</t>
  </si>
  <si>
    <t>Развитие местного самоуправления</t>
  </si>
  <si>
    <t>всего расходные обязательства по муниципальной программе Уральского сельсовета</t>
  </si>
  <si>
    <t>Х</t>
  </si>
  <si>
    <t>в том числе по ГРБС:</t>
  </si>
  <si>
    <t>Администрация Уральского сельсовета</t>
  </si>
  <si>
    <t>0203</t>
  </si>
  <si>
    <t>0190051180</t>
  </si>
  <si>
    <t>0310</t>
  </si>
  <si>
    <t>01900S2040</t>
  </si>
  <si>
    <t>0409</t>
  </si>
  <si>
    <t>0190084090</t>
  </si>
  <si>
    <t>0190084091</t>
  </si>
  <si>
    <t>0190084100</t>
  </si>
  <si>
    <t>01900S5090</t>
  </si>
  <si>
    <t>0503</t>
  </si>
  <si>
    <t>0190086010</t>
  </si>
  <si>
    <t>0190080160</t>
  </si>
  <si>
    <t>0190080550</t>
  </si>
  <si>
    <t>0501</t>
  </si>
  <si>
    <t>0190085110</t>
  </si>
  <si>
    <t>0502</t>
  </si>
  <si>
    <t>0190083510</t>
  </si>
  <si>
    <t>565</t>
  </si>
  <si>
    <t>0505</t>
  </si>
  <si>
    <t>0190085010</t>
  </si>
  <si>
    <t>0,000</t>
  </si>
  <si>
    <t>0605</t>
  </si>
  <si>
    <t>0190084620</t>
  </si>
  <si>
    <t xml:space="preserve">
Мероприятие 1</t>
  </si>
  <si>
    <t xml:space="preserve">Осуществление первичного воинского учета органами местного самоуправления поселений, муниципальных и городских округов </t>
  </si>
  <si>
    <t>всего расходные обязательства</t>
  </si>
  <si>
    <t>Расходы на выплаты персоналу государственных (муниципальных) органов</t>
  </si>
  <si>
    <t>Иные закупки товаров, работ и услуг для обеспечения государственных (муниципальных) нужд</t>
  </si>
  <si>
    <t>администрация Уральского сельсовета</t>
  </si>
  <si>
    <t xml:space="preserve">
Мероприятие 2</t>
  </si>
  <si>
    <t>Содержание автомобильных дорог общего пользования местного значения городских округов, городских и сельских поселений</t>
  </si>
  <si>
    <t>11019,209</t>
  </si>
  <si>
    <t>2.1  Содержание автомобильных дорог общего пользования местного значения сельских поселений за счет средств дорожного фонда</t>
  </si>
  <si>
    <t>Содержание автомобильных дорог общего пользования местного значения сельских поселений за счет средств дорожного фонда</t>
  </si>
  <si>
    <t>244</t>
  </si>
  <si>
    <t>50,206</t>
  </si>
  <si>
    <t>2.2  Содержание автомобильных дорог общего пользования местного значения сельских поселений за счет средств местного бюджета на территории Уральского сельсовета  в рамках отдельных мероприятий муниципальной программы "Развитие местного самоуправления"</t>
  </si>
  <si>
    <t>Мероприятие 3</t>
  </si>
  <si>
    <t>Уплата взносов на капитальный ремонт в многоквартирных домах</t>
  </si>
  <si>
    <t xml:space="preserve">всего расходные 
обязательства 
</t>
  </si>
  <si>
    <t xml:space="preserve">
Мероприятие 4</t>
  </si>
  <si>
    <t>Благоустройство территории поселений</t>
  </si>
  <si>
    <t>3.1 Граждане, привлеченные к работам по благоустройству  для посадки зеленых насаждений, уборке мусора, скашивания травы, уборка несанкционированных свалок, уборка кладбищ</t>
  </si>
  <si>
    <t>3.2 Уличное освещение</t>
  </si>
  <si>
    <t>Мероприятие 5</t>
  </si>
  <si>
    <t xml:space="preserve"> Резервный фонд местных администраций</t>
  </si>
  <si>
    <t>Отдельные мероприятия муниципальной программы "Развитие местного самоуправления"</t>
  </si>
  <si>
    <t>Резервные фонды местных администраций в рамках отдельных мероприятий муниципальной программы "Развитие местного самоуправления"</t>
  </si>
  <si>
    <t>Мероприятие 6</t>
  </si>
  <si>
    <t>Другие вопросы в области охраны окружающей среды</t>
  </si>
  <si>
    <t>Отдельные мероприятия муниципальной программы «Развитие местного самоуправления"</t>
  </si>
  <si>
    <t>Расходы на разработку проекта зоны санитарной охраны в рамках отдельных мероприятий муниципальной программы "Развитие местного самоуправления"</t>
  </si>
  <si>
    <t>Мероприятие 7</t>
  </si>
  <si>
    <t>Мероприятия по обеспечению первичных мер пожарной безопасности
5.1Сокращение ущерба материальных потерь от пожаров на территории поселения  2%</t>
  </si>
  <si>
    <t>01900S4120</t>
  </si>
  <si>
    <t>Социальное обеспечение и иные выплаты населеню</t>
  </si>
  <si>
    <t>Иные выплаты населению</t>
  </si>
  <si>
    <t>01900S4120 </t>
  </si>
  <si>
    <t xml:space="preserve">
Мероприятие 8</t>
  </si>
  <si>
    <t>Дополнительное пенсионное обеспечение</t>
  </si>
  <si>
    <t>6.1. Доплата к пенсии муниципальных служащих</t>
  </si>
  <si>
    <t>Публично-нормативные социальные выплаты гражданам</t>
  </si>
  <si>
    <t xml:space="preserve">
Мероприятие 9</t>
  </si>
  <si>
    <t xml:space="preserve">Передача полномочий по гражданской обороне и защите населения и территорий от чрезвычайных ситуаций природного и техногенного характера </t>
  </si>
  <si>
    <t xml:space="preserve">
Мероприятие 10</t>
  </si>
  <si>
    <t> 811</t>
  </si>
  <si>
    <r>
      <rPr>
        <sz val="10"/>
        <color rgb="FF000000"/>
        <rFont val="Times New Roman"/>
        <family val="1"/>
        <charset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rgb="FF000000"/>
        <rFont val="Times New Roman"/>
        <family val="1"/>
        <charset val="1"/>
      </rPr>
      <t xml:space="preserve">Приложение № 2                                                                                                                                                           </t>
    </r>
  </si>
  <si>
    <t xml:space="preserve">                                                                                                                                                                                                к паспорту                                                                                                                                                                                                                                   муниципальной программы</t>
  </si>
  <si>
    <t xml:space="preserve">                                   Ресурсное обеспечение и прогнозная оценка расходов на реализацию целей муниципальной программы Уральского сельсовета «Развитие местного самоуправления»</t>
  </si>
  <si>
    <t>с учетом источников финансирования, в том числе по уровням бюджетной системы</t>
  </si>
  <si>
    <t xml:space="preserve">Статус </t>
  </si>
  <si>
    <t>Наименование муниципальной программы, подпрограммы</t>
  </si>
  <si>
    <t>Уровень бюджетной системы/источники финансирования</t>
  </si>
  <si>
    <t>2025 год</t>
  </si>
  <si>
    <t>2026 год</t>
  </si>
  <si>
    <t>2027 год</t>
  </si>
  <si>
    <t>Итого на очередной финансовый год и плановый период</t>
  </si>
  <si>
    <t>план</t>
  </si>
  <si>
    <t>Муниципальная программа</t>
  </si>
  <si>
    <t>всего</t>
  </si>
  <si>
    <t>в том числе:</t>
  </si>
  <si>
    <t xml:space="preserve">федеральный бюджет </t>
  </si>
  <si>
    <t>краевой бюджет</t>
  </si>
  <si>
    <t>внебюджетные источники</t>
  </si>
  <si>
    <t>бюджеты муниципальных образований</t>
  </si>
  <si>
    <t xml:space="preserve">Мероприятие 1 </t>
  </si>
  <si>
    <t>Осуществление первичного воинского учета на территориях, где отсутствуют военные комиссариаты</t>
  </si>
  <si>
    <t>федеральный бюджет</t>
  </si>
  <si>
    <t>бюджеты муниципального образования</t>
  </si>
  <si>
    <t xml:space="preserve">
Мероприятие 2</t>
  </si>
  <si>
    <t xml:space="preserve">
Содержание автомобильных дорог общего пользования  местного значения городских округов, городских и  сельских поселений</t>
  </si>
  <si>
    <t>255,559</t>
  </si>
  <si>
    <t>Мероприятие 4</t>
  </si>
  <si>
    <t>Благоустройство территории поселения</t>
  </si>
  <si>
    <t>Резервный фонд местных администьраций</t>
  </si>
  <si>
    <t>431,532</t>
  </si>
  <si>
    <t>Мероприятия по обеспечению первичных мер  пожарной безопасности</t>
  </si>
  <si>
    <t>Мероприятие 8</t>
  </si>
  <si>
    <t>Мероприятие 9</t>
  </si>
  <si>
    <t xml:space="preserve">Передача полномочий по гражданской обороне и защите населения и территорий от чрезвычайных ситуаций природного и техногенного характера в соответствии с заключенными соглашениями </t>
  </si>
  <si>
    <t>Мероприятие 10</t>
  </si>
  <si>
    <t>«Предоставление субсидий на возмещение убытков ,связанных с эксплуатацией и содержанием бань» в рамках отдельных мероприятий муниципальной программы «Развитие местного самоуправления»</t>
  </si>
  <si>
    <t xml:space="preserve">		</t>
  </si>
  <si>
    <t>УРАЛЬСКОГО СЕЛЬСОВЕТА ЗА СЧЕТ СРЕДСТВ БЮДЖЕТА УРАЛЬСКОГО СЕЛЬСОВЕТА,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</si>
</sst>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4">
    <font>
      <sz val="11"/>
      <name val="Calibri"/>
      <charset val="1"/>
    </font>
    <font>
      <sz val="10"/>
      <name val="font212"/>
      <charset val="1"/>
    </font>
    <font>
      <b/>
      <sz val="12"/>
      <name val="Calibri"/>
      <family val="2"/>
      <charset val="1"/>
    </font>
    <font>
      <sz val="12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9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9"/>
      <name val="Times New Roman"/>
      <family val="1"/>
      <charset val="1"/>
    </font>
    <font>
      <sz val="9"/>
      <name val="font212"/>
      <charset val="1"/>
    </font>
    <font>
      <sz val="10"/>
      <name val="Times New Roman"/>
      <family val="1"/>
      <charset val="1"/>
    </font>
    <font>
      <sz val="12"/>
      <name val="Times New Roman"/>
      <family val="1"/>
      <charset val="1"/>
    </font>
    <font>
      <sz val="11"/>
      <name val="font212"/>
      <charset val="1"/>
    </font>
    <font>
      <b/>
      <sz val="1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164" fontId="10" fillId="2" borderId="4" xfId="0" applyNumberFormat="1" applyFont="1" applyFill="1" applyBorder="1" applyAlignment="1">
      <alignment horizontal="center" vertical="top" wrapText="1"/>
    </xf>
    <xf numFmtId="164" fontId="7" fillId="2" borderId="4" xfId="0" applyNumberFormat="1" applyFont="1" applyFill="1" applyBorder="1" applyAlignment="1">
      <alignment horizontal="center" vertical="top" wrapText="1"/>
    </xf>
    <xf numFmtId="49" fontId="7" fillId="2" borderId="6" xfId="0" applyNumberFormat="1" applyFont="1" applyFill="1" applyBorder="1" applyAlignment="1">
      <alignment horizontal="center" vertical="top" wrapText="1"/>
    </xf>
    <xf numFmtId="49" fontId="7" fillId="2" borderId="4" xfId="0" applyNumberFormat="1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49" fontId="1" fillId="2" borderId="0" xfId="0" applyNumberFormat="1" applyFont="1" applyFill="1"/>
    <xf numFmtId="0" fontId="10" fillId="2" borderId="4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/>
    <xf numFmtId="0" fontId="0" fillId="2" borderId="13" xfId="0" applyFill="1" applyBorder="1"/>
    <xf numFmtId="0" fontId="1" fillId="2" borderId="0" xfId="0" applyFont="1" applyFill="1" applyBorder="1"/>
    <xf numFmtId="0" fontId="0" fillId="2" borderId="0" xfId="0" applyFill="1" applyBorder="1"/>
    <xf numFmtId="0" fontId="7" fillId="2" borderId="15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/>
    <xf numFmtId="0" fontId="0" fillId="2" borderId="16" xfId="0" applyFill="1" applyBorder="1"/>
    <xf numFmtId="0" fontId="10" fillId="2" borderId="4" xfId="0" applyFont="1" applyFill="1" applyBorder="1" applyAlignment="1">
      <alignment horizontal="left" vertical="top" wrapText="1"/>
    </xf>
    <xf numFmtId="0" fontId="12" fillId="2" borderId="4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left" vertical="center" wrapText="1"/>
    </xf>
    <xf numFmtId="164" fontId="10" fillId="0" borderId="4" xfId="0" applyNumberFormat="1" applyFont="1" applyBorder="1" applyAlignment="1">
      <alignment horizontal="center" vertical="top" wrapText="1"/>
    </xf>
    <xf numFmtId="164" fontId="10" fillId="0" borderId="6" xfId="0" applyNumberFormat="1" applyFont="1" applyBorder="1" applyAlignment="1">
      <alignment horizontal="center" vertical="top" wrapText="1"/>
    </xf>
    <xf numFmtId="164" fontId="7" fillId="0" borderId="25" xfId="0" applyNumberFormat="1" applyFont="1" applyBorder="1" applyAlignment="1">
      <alignment horizontal="center" vertical="center" wrapText="1"/>
    </xf>
    <xf numFmtId="164" fontId="7" fillId="0" borderId="15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164" fontId="7" fillId="0" borderId="24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top" wrapText="1"/>
    </xf>
    <xf numFmtId="164" fontId="7" fillId="0" borderId="6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 wrapText="1"/>
    </xf>
    <xf numFmtId="165" fontId="7" fillId="0" borderId="24" xfId="0" applyNumberFormat="1" applyFont="1" applyBorder="1" applyAlignment="1">
      <alignment horizontal="center" vertical="center" wrapText="1"/>
    </xf>
    <xf numFmtId="165" fontId="7" fillId="0" borderId="4" xfId="0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164" fontId="7" fillId="2" borderId="2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164" fontId="10" fillId="2" borderId="4" xfId="0" applyNumberFormat="1" applyFont="1" applyFill="1" applyBorder="1" applyAlignment="1">
      <alignment horizontal="center" vertical="top" wrapText="1"/>
    </xf>
    <xf numFmtId="164" fontId="10" fillId="2" borderId="6" xfId="0" applyNumberFormat="1" applyFont="1" applyFill="1" applyBorder="1" applyAlignment="1">
      <alignment horizontal="center" vertical="top" wrapText="1"/>
    </xf>
    <xf numFmtId="164" fontId="10" fillId="2" borderId="24" xfId="0" applyNumberFormat="1" applyFont="1" applyFill="1" applyBorder="1" applyAlignment="1">
      <alignment horizontal="center" vertical="center" wrapText="1"/>
    </xf>
    <xf numFmtId="164" fontId="10" fillId="2" borderId="4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top" wrapText="1"/>
    </xf>
    <xf numFmtId="164" fontId="7" fillId="2" borderId="6" xfId="0" applyNumberFormat="1" applyFont="1" applyFill="1" applyBorder="1" applyAlignment="1">
      <alignment horizontal="center" vertical="top" wrapText="1"/>
    </xf>
    <xf numFmtId="164" fontId="10" fillId="2" borderId="24" xfId="0" applyNumberFormat="1" applyFont="1" applyFill="1" applyBorder="1" applyAlignment="1">
      <alignment horizontal="center" vertical="top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top" wrapText="1"/>
    </xf>
    <xf numFmtId="49" fontId="10" fillId="2" borderId="6" xfId="0" applyNumberFormat="1" applyFont="1" applyFill="1" applyBorder="1" applyAlignment="1">
      <alignment horizontal="center" vertical="top" wrapText="1"/>
    </xf>
    <xf numFmtId="49" fontId="7" fillId="2" borderId="24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10" fillId="2" borderId="24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horizontal="right" vertical="top" wrapText="1"/>
    </xf>
    <xf numFmtId="0" fontId="13" fillId="2" borderId="0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18" xfId="0" applyFont="1" applyFill="1" applyBorder="1" applyAlignment="1">
      <alignment horizontal="left" vertical="top" wrapText="1"/>
    </xf>
    <xf numFmtId="0" fontId="7" fillId="2" borderId="19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top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justify" vertical="top" wrapText="1"/>
    </xf>
    <xf numFmtId="0" fontId="7" fillId="2" borderId="8" xfId="0" applyFont="1" applyFill="1" applyBorder="1" applyAlignment="1">
      <alignment horizontal="justify" vertical="top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center" wrapText="1"/>
    </xf>
    <xf numFmtId="164" fontId="10" fillId="2" borderId="8" xfId="0" applyNumberFormat="1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67"/>
  <sheetViews>
    <sheetView tabSelected="1" zoomScaleNormal="100" workbookViewId="0">
      <selection activeCell="F11" sqref="F11:K11"/>
    </sheetView>
  </sheetViews>
  <sheetFormatPr defaultColWidth="8.7109375" defaultRowHeight="15"/>
  <cols>
    <col min="1" max="1" width="11.42578125" style="1" customWidth="1"/>
    <col min="2" max="2" width="2.7109375" style="1" customWidth="1"/>
    <col min="3" max="3" width="16.140625" style="1" customWidth="1"/>
    <col min="4" max="4" width="7.5703125" style="1" customWidth="1"/>
    <col min="5" max="5" width="22.5703125" style="1" customWidth="1"/>
    <col min="6" max="6" width="5.28515625" style="1" customWidth="1"/>
    <col min="7" max="7" width="0.5703125" style="1" customWidth="1"/>
    <col min="8" max="8" width="7.85546875" style="1" customWidth="1"/>
    <col min="9" max="9" width="11.42578125" style="1" customWidth="1"/>
    <col min="10" max="10" width="2.5703125" style="1" customWidth="1"/>
    <col min="11" max="11" width="6" style="1" customWidth="1"/>
    <col min="12" max="12" width="3.85546875" style="1" customWidth="1"/>
    <col min="13" max="13" width="10.7109375" style="1" customWidth="1"/>
    <col min="14" max="14" width="0.5703125" style="1" customWidth="1"/>
    <col min="15" max="15" width="5" style="1" customWidth="1"/>
    <col min="16" max="16" width="4" style="1" customWidth="1"/>
    <col min="17" max="17" width="9.85546875" style="1" customWidth="1"/>
    <col min="18" max="18" width="0.140625" style="1" customWidth="1"/>
    <col min="19" max="19" width="15.7109375" style="1" customWidth="1"/>
    <col min="20" max="20" width="0.7109375" style="1" customWidth="1"/>
    <col min="21" max="21" width="5.5703125" customWidth="1"/>
    <col min="22" max="22" width="4.85546875" customWidth="1"/>
    <col min="23" max="23" width="5.28515625" hidden="1" customWidth="1"/>
    <col min="24" max="24" width="5.140625" hidden="1" customWidth="1"/>
    <col min="25" max="25" width="6.42578125" hidden="1" customWidth="1"/>
    <col min="26" max="26" width="5.28515625" hidden="1" customWidth="1"/>
    <col min="27" max="28" width="5.85546875" hidden="1" customWidth="1"/>
    <col min="29" max="29" width="4.28515625" hidden="1" customWidth="1"/>
    <col min="30" max="30" width="4.85546875" hidden="1" customWidth="1"/>
    <col min="31" max="31" width="4.140625" hidden="1" customWidth="1"/>
    <col min="32" max="32" width="4.7109375" hidden="1" customWidth="1"/>
  </cols>
  <sheetData>
    <row r="1" spans="1:20" s="2" customFormat="1" ht="31.5" customHeight="1">
      <c r="A1" s="133" t="s">
        <v>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</row>
    <row r="2" spans="1:20" s="2" customFormat="1" ht="25.5" customHeight="1">
      <c r="A2" s="84" t="s">
        <v>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</row>
    <row r="3" spans="1:20" s="2" customFormat="1" ht="13.9" customHeight="1">
      <c r="A3" s="84" t="s">
        <v>3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</row>
    <row r="4" spans="1:20" s="2" customFormat="1" ht="13.9" customHeight="1">
      <c r="A4" s="84" t="s">
        <v>4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</row>
    <row r="5" spans="1:20" s="2" customFormat="1" ht="15.75" customHeight="1">
      <c r="A5" s="129" t="s">
        <v>5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</row>
    <row r="6" spans="1:20" s="2" customFormat="1" ht="15.75" customHeight="1">
      <c r="A6" s="129" t="s">
        <v>6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</row>
    <row r="7" spans="1:20" s="2" customFormat="1" ht="15.75" customHeight="1">
      <c r="A7" s="129" t="s">
        <v>131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</row>
    <row r="8" spans="1:20" s="2" customFormat="1" ht="15.75" customHeight="1">
      <c r="A8" s="129" t="s">
        <v>7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</row>
    <row r="9" spans="1:20" s="2" customFormat="1" ht="15.75" customHeight="1">
      <c r="A9" s="129" t="s">
        <v>8</v>
      </c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</row>
    <row r="10" spans="1:20" s="2" customFormat="1" ht="15.75" customHeight="1">
      <c r="A10" s="129" t="s">
        <v>4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</row>
    <row r="11" spans="1:20" s="2" customFormat="1" ht="15" customHeight="1">
      <c r="A11" s="130" t="s">
        <v>9</v>
      </c>
      <c r="B11" s="130"/>
      <c r="C11" s="130" t="s">
        <v>10</v>
      </c>
      <c r="D11" s="130"/>
      <c r="E11" s="130" t="s">
        <v>11</v>
      </c>
      <c r="F11" s="131" t="s">
        <v>12</v>
      </c>
      <c r="G11" s="131"/>
      <c r="H11" s="131"/>
      <c r="I11" s="131"/>
      <c r="J11" s="131"/>
      <c r="K11" s="131"/>
      <c r="L11" s="131" t="s">
        <v>13</v>
      </c>
      <c r="M11" s="131"/>
      <c r="N11" s="131"/>
      <c r="O11" s="131"/>
      <c r="P11" s="131"/>
      <c r="Q11" s="131"/>
      <c r="R11" s="131"/>
      <c r="S11" s="131"/>
      <c r="T11" s="3"/>
    </row>
    <row r="12" spans="1:20" s="2" customFormat="1" ht="59.25" customHeight="1">
      <c r="A12" s="130"/>
      <c r="B12" s="130"/>
      <c r="C12" s="130"/>
      <c r="D12" s="130"/>
      <c r="E12" s="130"/>
      <c r="F12" s="132" t="s">
        <v>14</v>
      </c>
      <c r="G12" s="132"/>
      <c r="H12" s="4" t="s">
        <v>15</v>
      </c>
      <c r="I12" s="132" t="s">
        <v>16</v>
      </c>
      <c r="J12" s="132"/>
      <c r="K12" s="4" t="s">
        <v>17</v>
      </c>
      <c r="L12" s="132" t="s">
        <v>18</v>
      </c>
      <c r="M12" s="132"/>
      <c r="N12" s="132" t="s">
        <v>19</v>
      </c>
      <c r="O12" s="132"/>
      <c r="P12" s="132"/>
      <c r="Q12" s="132" t="s">
        <v>20</v>
      </c>
      <c r="R12" s="132"/>
      <c r="S12" s="4" t="s">
        <v>21</v>
      </c>
      <c r="T12" s="3"/>
    </row>
    <row r="13" spans="1:20" s="2" customFormat="1" ht="15" customHeight="1">
      <c r="A13" s="126">
        <v>2</v>
      </c>
      <c r="B13" s="126"/>
      <c r="C13" s="127">
        <v>3</v>
      </c>
      <c r="D13" s="127"/>
      <c r="E13" s="5">
        <v>4</v>
      </c>
      <c r="F13" s="127">
        <v>5</v>
      </c>
      <c r="G13" s="127"/>
      <c r="H13" s="5">
        <v>6</v>
      </c>
      <c r="I13" s="127">
        <v>7</v>
      </c>
      <c r="J13" s="127"/>
      <c r="K13" s="5">
        <v>8</v>
      </c>
      <c r="L13" s="127">
        <v>9</v>
      </c>
      <c r="M13" s="127"/>
      <c r="N13" s="127">
        <v>10</v>
      </c>
      <c r="O13" s="127"/>
      <c r="P13" s="127"/>
      <c r="Q13" s="127">
        <v>11</v>
      </c>
      <c r="R13" s="127"/>
      <c r="S13" s="5">
        <v>12</v>
      </c>
      <c r="T13" s="3"/>
    </row>
    <row r="14" spans="1:20" s="2" customFormat="1" ht="46.35" customHeight="1">
      <c r="A14" s="63" t="s">
        <v>22</v>
      </c>
      <c r="B14" s="63"/>
      <c r="C14" s="63" t="s">
        <v>23</v>
      </c>
      <c r="D14" s="63"/>
      <c r="E14" s="6" t="s">
        <v>24</v>
      </c>
      <c r="F14" s="80" t="s">
        <v>25</v>
      </c>
      <c r="G14" s="80"/>
      <c r="H14" s="7" t="s">
        <v>25</v>
      </c>
      <c r="I14" s="80" t="s">
        <v>25</v>
      </c>
      <c r="J14" s="80"/>
      <c r="K14" s="7" t="s">
        <v>25</v>
      </c>
      <c r="L14" s="55">
        <f>L29</f>
        <v>13006.175000000001</v>
      </c>
      <c r="M14" s="55"/>
      <c r="N14" s="68">
        <f>N29</f>
        <v>7111.6270000000004</v>
      </c>
      <c r="O14" s="68"/>
      <c r="P14" s="68"/>
      <c r="Q14" s="68">
        <f>Q29</f>
        <v>6884.8929999999991</v>
      </c>
      <c r="R14" s="68"/>
      <c r="S14" s="8">
        <f>S29</f>
        <v>27524.227000000003</v>
      </c>
      <c r="T14" s="3"/>
    </row>
    <row r="15" spans="1:20" s="2" customFormat="1" ht="13.9" customHeight="1">
      <c r="A15" s="63"/>
      <c r="B15" s="63"/>
      <c r="C15" s="63"/>
      <c r="D15" s="63"/>
      <c r="E15" s="6" t="s">
        <v>26</v>
      </c>
      <c r="F15" s="80" t="s">
        <v>0</v>
      </c>
      <c r="G15" s="80"/>
      <c r="H15" s="7" t="s">
        <v>0</v>
      </c>
      <c r="I15" s="80" t="s">
        <v>0</v>
      </c>
      <c r="J15" s="80"/>
      <c r="K15" s="7" t="s">
        <v>0</v>
      </c>
      <c r="L15" s="128" t="s">
        <v>0</v>
      </c>
      <c r="M15" s="128"/>
      <c r="N15" s="128" t="s">
        <v>0</v>
      </c>
      <c r="O15" s="128"/>
      <c r="P15" s="128"/>
      <c r="Q15" s="128" t="s">
        <v>0</v>
      </c>
      <c r="R15" s="128"/>
      <c r="S15" s="10" t="s">
        <v>0</v>
      </c>
      <c r="T15" s="3"/>
    </row>
    <row r="16" spans="1:20" s="2" customFormat="1" ht="15" customHeight="1">
      <c r="A16" s="107" t="s">
        <v>0</v>
      </c>
      <c r="B16" s="107"/>
      <c r="C16" s="123" t="s">
        <v>0</v>
      </c>
      <c r="D16" s="123"/>
      <c r="E16" s="107" t="s">
        <v>27</v>
      </c>
      <c r="F16" s="77">
        <v>565</v>
      </c>
      <c r="G16" s="77"/>
      <c r="H16" s="7" t="s">
        <v>28</v>
      </c>
      <c r="I16" s="80" t="s">
        <v>29</v>
      </c>
      <c r="J16" s="80"/>
      <c r="K16" s="7" t="s">
        <v>0</v>
      </c>
      <c r="L16" s="80">
        <f>L30</f>
        <v>258.142</v>
      </c>
      <c r="M16" s="80"/>
      <c r="N16" s="80">
        <f>N30</f>
        <v>283.82900000000001</v>
      </c>
      <c r="O16" s="80"/>
      <c r="P16" s="80"/>
      <c r="Q16" s="80">
        <f>Q30</f>
        <v>294.584</v>
      </c>
      <c r="R16" s="80"/>
      <c r="S16" s="7">
        <f t="shared" ref="S16:S26" si="0">Q16+N16+L16</f>
        <v>836.55500000000006</v>
      </c>
      <c r="T16" s="3"/>
    </row>
    <row r="17" spans="1:20" s="2" customFormat="1" ht="15" customHeight="1">
      <c r="A17" s="107"/>
      <c r="B17" s="107"/>
      <c r="C17" s="123"/>
      <c r="D17" s="123"/>
      <c r="E17" s="107"/>
      <c r="F17" s="77">
        <v>565</v>
      </c>
      <c r="G17" s="77"/>
      <c r="H17" s="7" t="s">
        <v>30</v>
      </c>
      <c r="I17" s="80" t="s">
        <v>31</v>
      </c>
      <c r="J17" s="80"/>
      <c r="K17" s="7" t="s">
        <v>0</v>
      </c>
      <c r="L17" s="55">
        <f>L60+L57</f>
        <v>336.57499999999999</v>
      </c>
      <c r="M17" s="55"/>
      <c r="N17" s="55">
        <f>N55</f>
        <v>329.54700000000003</v>
      </c>
      <c r="O17" s="55"/>
      <c r="P17" s="55"/>
      <c r="Q17" s="55">
        <f>Q55</f>
        <v>329.54700000000003</v>
      </c>
      <c r="R17" s="55"/>
      <c r="S17" s="7">
        <f t="shared" si="0"/>
        <v>995.6690000000001</v>
      </c>
      <c r="T17" s="3"/>
    </row>
    <row r="18" spans="1:20" s="2" customFormat="1" ht="15" customHeight="1">
      <c r="A18" s="107"/>
      <c r="B18" s="107"/>
      <c r="C18" s="123"/>
      <c r="D18" s="123"/>
      <c r="E18" s="107"/>
      <c r="F18" s="77">
        <v>565</v>
      </c>
      <c r="G18" s="77"/>
      <c r="H18" s="7" t="s">
        <v>32</v>
      </c>
      <c r="I18" s="80" t="s">
        <v>33</v>
      </c>
      <c r="J18" s="80"/>
      <c r="K18" s="7" t="s">
        <v>0</v>
      </c>
      <c r="L18" s="55">
        <f>L38</f>
        <v>543.5</v>
      </c>
      <c r="M18" s="55"/>
      <c r="N18" s="55">
        <f>N38</f>
        <v>567.4</v>
      </c>
      <c r="O18" s="55"/>
      <c r="P18" s="55"/>
      <c r="Q18" s="55">
        <f>Q38</f>
        <v>590</v>
      </c>
      <c r="R18" s="55"/>
      <c r="S18" s="7">
        <f t="shared" si="0"/>
        <v>1700.9</v>
      </c>
      <c r="T18" s="3"/>
    </row>
    <row r="19" spans="1:20" s="2" customFormat="1" ht="15" customHeight="1">
      <c r="A19" s="107"/>
      <c r="B19" s="107"/>
      <c r="C19" s="123"/>
      <c r="D19" s="123"/>
      <c r="E19" s="107"/>
      <c r="F19" s="124">
        <v>565</v>
      </c>
      <c r="G19" s="124"/>
      <c r="H19" s="13" t="s">
        <v>32</v>
      </c>
      <c r="I19" s="125" t="s">
        <v>34</v>
      </c>
      <c r="J19" s="125"/>
      <c r="K19" s="7"/>
      <c r="L19" s="68" t="str">
        <f>L39</f>
        <v>50,206</v>
      </c>
      <c r="M19" s="68"/>
      <c r="N19" s="68" t="str">
        <f>N39</f>
        <v>0,000</v>
      </c>
      <c r="O19" s="68"/>
      <c r="P19" s="68"/>
      <c r="Q19" s="68" t="str">
        <f>Q39</f>
        <v>0,000</v>
      </c>
      <c r="R19" s="68"/>
      <c r="S19" s="7">
        <f t="shared" si="0"/>
        <v>50.206000000000003</v>
      </c>
      <c r="T19" s="3"/>
    </row>
    <row r="20" spans="1:20" s="2" customFormat="1" ht="15" customHeight="1">
      <c r="A20" s="107"/>
      <c r="B20" s="107"/>
      <c r="C20" s="123"/>
      <c r="D20" s="123"/>
      <c r="E20" s="107"/>
      <c r="F20" s="77">
        <v>565</v>
      </c>
      <c r="G20" s="77"/>
      <c r="H20" s="7" t="s">
        <v>32</v>
      </c>
      <c r="I20" s="80" t="s">
        <v>35</v>
      </c>
      <c r="J20" s="80"/>
      <c r="K20" s="7" t="s">
        <v>0</v>
      </c>
      <c r="L20" s="77">
        <f>L40</f>
        <v>1561.7829999999999</v>
      </c>
      <c r="M20" s="77"/>
      <c r="N20" s="77">
        <f>N40</f>
        <v>1377.384</v>
      </c>
      <c r="O20" s="77"/>
      <c r="P20" s="77"/>
      <c r="Q20" s="77">
        <f>Q40</f>
        <v>1377.384</v>
      </c>
      <c r="R20" s="77"/>
      <c r="S20" s="7">
        <f t="shared" si="0"/>
        <v>4316.5509999999995</v>
      </c>
      <c r="T20" s="3"/>
    </row>
    <row r="21" spans="1:20" s="2" customFormat="1" ht="15" customHeight="1">
      <c r="A21" s="107"/>
      <c r="B21" s="107"/>
      <c r="C21" s="123"/>
      <c r="D21" s="123"/>
      <c r="E21" s="107"/>
      <c r="F21" s="77">
        <v>565</v>
      </c>
      <c r="G21" s="77"/>
      <c r="H21" s="7" t="s">
        <v>32</v>
      </c>
      <c r="I21" s="80" t="s">
        <v>36</v>
      </c>
      <c r="J21" s="80"/>
      <c r="K21" s="7" t="s">
        <v>0</v>
      </c>
      <c r="L21" s="80">
        <f>L41</f>
        <v>5021.9520000000002</v>
      </c>
      <c r="M21" s="80"/>
      <c r="N21" s="80">
        <f>N41</f>
        <v>0</v>
      </c>
      <c r="O21" s="80"/>
      <c r="P21" s="80"/>
      <c r="Q21" s="80">
        <f>Q41</f>
        <v>0</v>
      </c>
      <c r="R21" s="80"/>
      <c r="S21" s="7">
        <f t="shared" si="0"/>
        <v>5021.9520000000002</v>
      </c>
      <c r="T21" s="3"/>
    </row>
    <row r="22" spans="1:20" s="2" customFormat="1" ht="15" customHeight="1">
      <c r="A22" s="107"/>
      <c r="B22" s="107"/>
      <c r="C22" s="123"/>
      <c r="D22" s="123"/>
      <c r="E22" s="107"/>
      <c r="F22" s="77">
        <v>565</v>
      </c>
      <c r="G22" s="77"/>
      <c r="H22" s="7" t="s">
        <v>37</v>
      </c>
      <c r="I22" s="80" t="s">
        <v>38</v>
      </c>
      <c r="J22" s="80"/>
      <c r="K22" s="7" t="s">
        <v>0</v>
      </c>
      <c r="L22" s="72">
        <f>L45</f>
        <v>3872.3089999999997</v>
      </c>
      <c r="M22" s="72"/>
      <c r="N22" s="72">
        <f>N45</f>
        <v>3447.317</v>
      </c>
      <c r="O22" s="72"/>
      <c r="P22" s="72"/>
      <c r="Q22" s="72">
        <f>Q45</f>
        <v>3187.2279999999996</v>
      </c>
      <c r="R22" s="72"/>
      <c r="S22" s="7">
        <f t="shared" si="0"/>
        <v>10506.853999999999</v>
      </c>
      <c r="T22" s="3"/>
    </row>
    <row r="23" spans="1:20" s="2" customFormat="1" ht="15" customHeight="1">
      <c r="A23" s="107"/>
      <c r="B23" s="107"/>
      <c r="C23" s="123"/>
      <c r="D23" s="123"/>
      <c r="E23" s="107"/>
      <c r="F23" s="77">
        <v>565</v>
      </c>
      <c r="G23" s="77"/>
      <c r="H23" s="7" t="s">
        <v>30</v>
      </c>
      <c r="I23" s="80" t="s">
        <v>39</v>
      </c>
      <c r="J23" s="80"/>
      <c r="K23" s="7" t="s">
        <v>0</v>
      </c>
      <c r="L23" s="59">
        <f>L65</f>
        <v>2.4700000000000002</v>
      </c>
      <c r="M23" s="59"/>
      <c r="N23" s="59">
        <f>N65</f>
        <v>2.4700000000000002</v>
      </c>
      <c r="O23" s="59"/>
      <c r="P23" s="59"/>
      <c r="Q23" s="59">
        <f>Q67</f>
        <v>2.4700000000000002</v>
      </c>
      <c r="R23" s="59"/>
      <c r="S23" s="7">
        <f t="shared" si="0"/>
        <v>7.41</v>
      </c>
      <c r="T23" s="3"/>
    </row>
    <row r="24" spans="1:20" s="2" customFormat="1" ht="15" customHeight="1">
      <c r="A24" s="107"/>
      <c r="B24" s="107"/>
      <c r="C24" s="123"/>
      <c r="D24" s="123"/>
      <c r="E24" s="107"/>
      <c r="F24" s="80">
        <v>565</v>
      </c>
      <c r="G24" s="80"/>
      <c r="H24" s="7">
        <v>1001</v>
      </c>
      <c r="I24" s="80" t="s">
        <v>40</v>
      </c>
      <c r="J24" s="80"/>
      <c r="K24" s="7" t="s">
        <v>0</v>
      </c>
      <c r="L24" s="55">
        <f>L61</f>
        <v>134.4</v>
      </c>
      <c r="M24" s="55"/>
      <c r="N24" s="55">
        <f>N61</f>
        <v>134.4</v>
      </c>
      <c r="O24" s="55"/>
      <c r="P24" s="55"/>
      <c r="Q24" s="55">
        <f>Q63</f>
        <v>134.4</v>
      </c>
      <c r="R24" s="55"/>
      <c r="S24" s="7">
        <f t="shared" si="0"/>
        <v>403.20000000000005</v>
      </c>
      <c r="T24" s="3"/>
    </row>
    <row r="25" spans="1:20" s="2" customFormat="1" ht="15" customHeight="1">
      <c r="A25" s="107"/>
      <c r="B25" s="107"/>
      <c r="C25" s="123"/>
      <c r="D25" s="123"/>
      <c r="E25" s="107"/>
      <c r="F25" s="80">
        <v>565</v>
      </c>
      <c r="G25" s="80"/>
      <c r="H25" s="7" t="s">
        <v>41</v>
      </c>
      <c r="I25" s="80" t="s">
        <v>42</v>
      </c>
      <c r="J25" s="80"/>
      <c r="K25" s="7"/>
      <c r="L25" s="80">
        <v>255.55799999999999</v>
      </c>
      <c r="M25" s="80"/>
      <c r="N25" s="80">
        <v>0</v>
      </c>
      <c r="O25" s="80"/>
      <c r="P25" s="80"/>
      <c r="Q25" s="80">
        <v>0</v>
      </c>
      <c r="R25" s="80"/>
      <c r="S25" s="7">
        <f t="shared" si="0"/>
        <v>255.55799999999999</v>
      </c>
      <c r="T25" s="3"/>
    </row>
    <row r="26" spans="1:20" s="2" customFormat="1" ht="15" customHeight="1">
      <c r="A26" s="107"/>
      <c r="B26" s="107"/>
      <c r="C26" s="123"/>
      <c r="D26" s="123"/>
      <c r="E26" s="107"/>
      <c r="F26" s="80">
        <v>565</v>
      </c>
      <c r="G26" s="80"/>
      <c r="H26" s="7" t="s">
        <v>43</v>
      </c>
      <c r="I26" s="80" t="s">
        <v>44</v>
      </c>
      <c r="J26" s="80"/>
      <c r="K26" s="7"/>
      <c r="L26" s="80">
        <v>969.28</v>
      </c>
      <c r="M26" s="80"/>
      <c r="N26" s="65">
        <f>O70</f>
        <v>969.28</v>
      </c>
      <c r="O26" s="65"/>
      <c r="P26" s="65"/>
      <c r="Q26" s="65">
        <f>Q70</f>
        <v>969.28</v>
      </c>
      <c r="R26" s="65"/>
      <c r="S26" s="7">
        <f t="shared" si="0"/>
        <v>2907.84</v>
      </c>
      <c r="T26" s="3"/>
    </row>
    <row r="27" spans="1:20" s="2" customFormat="1" ht="15" customHeight="1">
      <c r="A27" s="107"/>
      <c r="B27" s="107"/>
      <c r="C27" s="123"/>
      <c r="D27" s="123"/>
      <c r="E27" s="107"/>
      <c r="F27" s="118" t="s">
        <v>45</v>
      </c>
      <c r="G27" s="118"/>
      <c r="H27" s="9" t="s">
        <v>46</v>
      </c>
      <c r="I27" s="118" t="s">
        <v>47</v>
      </c>
      <c r="J27" s="118"/>
      <c r="K27" s="9"/>
      <c r="L27" s="64">
        <f>L51</f>
        <v>431.53199999999998</v>
      </c>
      <c r="M27" s="64"/>
      <c r="N27" s="117" t="s">
        <v>48</v>
      </c>
      <c r="O27" s="117"/>
      <c r="P27" s="117"/>
      <c r="Q27" s="17" t="s">
        <v>48</v>
      </c>
      <c r="R27" s="18"/>
      <c r="S27" s="9">
        <f>L27</f>
        <v>431.53199999999998</v>
      </c>
      <c r="T27" s="3"/>
    </row>
    <row r="28" spans="1:20" s="2" customFormat="1" ht="15" customHeight="1">
      <c r="A28" s="107"/>
      <c r="B28" s="107"/>
      <c r="C28" s="123"/>
      <c r="D28" s="123"/>
      <c r="E28" s="107"/>
      <c r="F28" s="64">
        <v>565</v>
      </c>
      <c r="G28" s="64"/>
      <c r="H28" s="9" t="s">
        <v>49</v>
      </c>
      <c r="I28" s="118" t="s">
        <v>50</v>
      </c>
      <c r="J28" s="118"/>
      <c r="K28" s="7"/>
      <c r="L28" s="121">
        <f>L53</f>
        <v>90</v>
      </c>
      <c r="M28" s="121"/>
      <c r="N28" s="122">
        <v>0</v>
      </c>
      <c r="O28" s="122"/>
      <c r="P28" s="122"/>
      <c r="Q28" s="122">
        <v>0</v>
      </c>
      <c r="R28" s="122"/>
      <c r="S28" s="8">
        <f>L28</f>
        <v>90</v>
      </c>
      <c r="T28" s="3"/>
    </row>
    <row r="29" spans="1:20" s="2" customFormat="1" ht="13.9" customHeight="1">
      <c r="A29" s="107"/>
      <c r="B29" s="107"/>
      <c r="C29" s="123"/>
      <c r="D29" s="123"/>
      <c r="E29" s="107"/>
      <c r="F29" s="80" t="s">
        <v>0</v>
      </c>
      <c r="G29" s="80"/>
      <c r="H29" s="7" t="s">
        <v>0</v>
      </c>
      <c r="I29" s="80" t="s">
        <v>0</v>
      </c>
      <c r="J29" s="80"/>
      <c r="K29" s="7" t="s">
        <v>0</v>
      </c>
      <c r="L29" s="59">
        <f>L26+L25+L24+L23+L22+L21+L20+L19+L18+L17+L16</f>
        <v>13006.175000000001</v>
      </c>
      <c r="M29" s="59"/>
      <c r="N29" s="69">
        <f>N28+N27+N26+N25+N24+N23+N22+N21+N20+N19+N18+N17+N16</f>
        <v>7111.6270000000004</v>
      </c>
      <c r="O29" s="69"/>
      <c r="P29" s="69"/>
      <c r="Q29" s="69">
        <f>Q28+Q27+Q26+Q25+Q24+Q23+Q22+Q21+Q20+Q19+Q18+Q17+Q16</f>
        <v>6884.8929999999991</v>
      </c>
      <c r="R29" s="69"/>
      <c r="S29" s="15">
        <f>S28+S27+S26+S25+S24+S23+S22+S21+S20+S19+S18+S17+S16</f>
        <v>27524.227000000003</v>
      </c>
      <c r="T29" s="3"/>
    </row>
    <row r="30" spans="1:20" s="2" customFormat="1" ht="23.85" customHeight="1">
      <c r="A30" s="119" t="s">
        <v>51</v>
      </c>
      <c r="B30" s="119"/>
      <c r="C30" s="120" t="s">
        <v>52</v>
      </c>
      <c r="D30" s="120"/>
      <c r="E30" s="19" t="s">
        <v>53</v>
      </c>
      <c r="F30" s="80">
        <v>565</v>
      </c>
      <c r="G30" s="80"/>
      <c r="H30" s="7" t="s">
        <v>28</v>
      </c>
      <c r="I30" s="80" t="s">
        <v>0</v>
      </c>
      <c r="J30" s="80"/>
      <c r="K30" s="7" t="s">
        <v>0</v>
      </c>
      <c r="L30" s="80">
        <f>L34</f>
        <v>258.142</v>
      </c>
      <c r="M30" s="80"/>
      <c r="N30" s="80">
        <f>N34</f>
        <v>283.82900000000001</v>
      </c>
      <c r="O30" s="80"/>
      <c r="P30" s="80"/>
      <c r="Q30" s="80">
        <f>Q34</f>
        <v>294.584</v>
      </c>
      <c r="R30" s="80"/>
      <c r="S30" s="7">
        <f>Q30+N30+L30</f>
        <v>836.55500000000006</v>
      </c>
      <c r="T30" s="3"/>
    </row>
    <row r="31" spans="1:20" s="2" customFormat="1" ht="15" customHeight="1">
      <c r="A31" s="119"/>
      <c r="B31" s="119"/>
      <c r="C31" s="120"/>
      <c r="D31" s="120"/>
      <c r="E31" s="6" t="s">
        <v>26</v>
      </c>
      <c r="F31" s="86" t="s">
        <v>0</v>
      </c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3"/>
    </row>
    <row r="32" spans="1:20" s="2" customFormat="1" ht="46.35" customHeight="1">
      <c r="A32" s="119"/>
      <c r="B32" s="119"/>
      <c r="C32" s="120"/>
      <c r="D32" s="120"/>
      <c r="E32" s="6" t="s">
        <v>54</v>
      </c>
      <c r="F32" s="77">
        <v>565</v>
      </c>
      <c r="G32" s="77"/>
      <c r="H32" s="7" t="s">
        <v>28</v>
      </c>
      <c r="I32" s="80" t="s">
        <v>0</v>
      </c>
      <c r="J32" s="80"/>
      <c r="K32" s="7">
        <v>121</v>
      </c>
      <c r="L32" s="80">
        <v>182.93199999999999</v>
      </c>
      <c r="M32" s="80"/>
      <c r="N32" s="80">
        <v>182.93199999999999</v>
      </c>
      <c r="O32" s="80"/>
      <c r="P32" s="80"/>
      <c r="Q32" s="80">
        <v>199.03399999999999</v>
      </c>
      <c r="R32" s="80"/>
      <c r="S32" s="7">
        <f>Q32+N32+L32</f>
        <v>564.89800000000002</v>
      </c>
      <c r="T32" s="3"/>
    </row>
    <row r="33" spans="1:1024" s="2" customFormat="1" ht="57.4" customHeight="1">
      <c r="A33" s="119"/>
      <c r="B33" s="119"/>
      <c r="C33" s="120"/>
      <c r="D33" s="120"/>
      <c r="E33" s="6" t="s">
        <v>55</v>
      </c>
      <c r="F33" s="77">
        <v>565</v>
      </c>
      <c r="G33" s="77"/>
      <c r="H33" s="7" t="s">
        <v>28</v>
      </c>
      <c r="I33" s="80" t="s">
        <v>29</v>
      </c>
      <c r="J33" s="80"/>
      <c r="K33" s="7">
        <v>244</v>
      </c>
      <c r="L33" s="55">
        <v>75.209999999999994</v>
      </c>
      <c r="M33" s="55"/>
      <c r="N33" s="80">
        <v>100.89700000000001</v>
      </c>
      <c r="O33" s="80"/>
      <c r="P33" s="80"/>
      <c r="Q33" s="80">
        <v>95.55</v>
      </c>
      <c r="R33" s="80"/>
      <c r="S33" s="7">
        <f>Q33+N33+L33</f>
        <v>271.65699999999998</v>
      </c>
      <c r="T33" s="3"/>
    </row>
    <row r="34" spans="1:1024" s="2" customFormat="1" ht="25.5" customHeight="1">
      <c r="A34" s="119"/>
      <c r="B34" s="119"/>
      <c r="C34" s="120"/>
      <c r="D34" s="120"/>
      <c r="E34" s="6" t="s">
        <v>56</v>
      </c>
      <c r="F34" s="77">
        <v>565</v>
      </c>
      <c r="G34" s="77"/>
      <c r="H34" s="7" t="s">
        <v>28</v>
      </c>
      <c r="I34" s="80" t="s">
        <v>29</v>
      </c>
      <c r="J34" s="80"/>
      <c r="K34" s="7" t="s">
        <v>0</v>
      </c>
      <c r="L34" s="80">
        <f>L33+L32</f>
        <v>258.142</v>
      </c>
      <c r="M34" s="80"/>
      <c r="N34" s="80">
        <f>N33+N32</f>
        <v>283.82900000000001</v>
      </c>
      <c r="O34" s="80"/>
      <c r="P34" s="80"/>
      <c r="Q34" s="64">
        <f>Q33+Q32</f>
        <v>294.584</v>
      </c>
      <c r="R34" s="64"/>
      <c r="S34" s="7">
        <f>Q34+N34+L34</f>
        <v>836.55500000000006</v>
      </c>
      <c r="T34" s="3"/>
    </row>
    <row r="35" spans="1:1024" s="2" customFormat="1" ht="23.85" customHeight="1">
      <c r="A35" s="115" t="s">
        <v>57</v>
      </c>
      <c r="B35" s="115"/>
      <c r="C35" s="63" t="s">
        <v>58</v>
      </c>
      <c r="D35" s="63"/>
      <c r="E35" s="6" t="s">
        <v>53</v>
      </c>
      <c r="F35" s="77">
        <v>565</v>
      </c>
      <c r="G35" s="77"/>
      <c r="H35" s="7" t="s">
        <v>32</v>
      </c>
      <c r="I35" s="80" t="s">
        <v>0</v>
      </c>
      <c r="J35" s="80"/>
      <c r="K35" s="7" t="s">
        <v>0</v>
      </c>
      <c r="L35" s="68">
        <f>L37</f>
        <v>7177.4410000000007</v>
      </c>
      <c r="M35" s="68"/>
      <c r="N35" s="68">
        <f>N37</f>
        <v>1944.7840000000001</v>
      </c>
      <c r="O35" s="68"/>
      <c r="P35" s="68"/>
      <c r="Q35" s="68">
        <f>Q37</f>
        <v>1967.384</v>
      </c>
      <c r="R35" s="68"/>
      <c r="S35" s="9" t="s">
        <v>59</v>
      </c>
      <c r="T35" s="3"/>
    </row>
    <row r="36" spans="1:1024" s="2" customFormat="1" ht="15" customHeight="1">
      <c r="A36" s="115"/>
      <c r="B36" s="115"/>
      <c r="C36" s="63"/>
      <c r="D36" s="63"/>
      <c r="E36" s="6" t="s">
        <v>26</v>
      </c>
      <c r="F36" s="86" t="s">
        <v>0</v>
      </c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3"/>
    </row>
    <row r="37" spans="1:1024" s="2" customFormat="1" ht="48.75" customHeight="1">
      <c r="A37" s="115"/>
      <c r="B37" s="115"/>
      <c r="C37" s="63"/>
      <c r="D37" s="63"/>
      <c r="E37" s="6" t="s">
        <v>56</v>
      </c>
      <c r="F37" s="77">
        <v>565</v>
      </c>
      <c r="G37" s="77"/>
      <c r="H37" s="7" t="s">
        <v>32</v>
      </c>
      <c r="I37" s="80" t="s">
        <v>0</v>
      </c>
      <c r="J37" s="80"/>
      <c r="K37" s="7" t="s">
        <v>0</v>
      </c>
      <c r="L37" s="68">
        <f>L38+L39+L40+L41</f>
        <v>7177.4410000000007</v>
      </c>
      <c r="M37" s="68"/>
      <c r="N37" s="68">
        <f>N38+N39+N40+N41</f>
        <v>1944.7840000000001</v>
      </c>
      <c r="O37" s="68"/>
      <c r="P37" s="68"/>
      <c r="Q37" s="68">
        <f>Q38+Q39+Q40+Q41</f>
        <v>1967.384</v>
      </c>
      <c r="R37" s="68"/>
      <c r="S37" s="9">
        <f t="shared" ref="S37:S44" si="1">Q37+N37+L37</f>
        <v>11089.609</v>
      </c>
      <c r="T37" s="3"/>
    </row>
    <row r="38" spans="1:1024" s="2" customFormat="1" ht="76.5" customHeight="1">
      <c r="A38" s="115"/>
      <c r="B38" s="115"/>
      <c r="C38" s="58" t="s">
        <v>60</v>
      </c>
      <c r="D38" s="58"/>
      <c r="E38" s="6" t="s">
        <v>55</v>
      </c>
      <c r="F38" s="77">
        <v>565</v>
      </c>
      <c r="G38" s="77"/>
      <c r="H38" s="7" t="s">
        <v>32</v>
      </c>
      <c r="I38" s="80" t="s">
        <v>33</v>
      </c>
      <c r="J38" s="80"/>
      <c r="K38" s="7">
        <v>244</v>
      </c>
      <c r="L38" s="55">
        <v>543.5</v>
      </c>
      <c r="M38" s="55"/>
      <c r="N38" s="65">
        <v>567.4</v>
      </c>
      <c r="O38" s="65"/>
      <c r="P38" s="65"/>
      <c r="Q38" s="65">
        <v>590</v>
      </c>
      <c r="R38" s="65"/>
      <c r="S38" s="9">
        <f t="shared" si="1"/>
        <v>1700.9</v>
      </c>
      <c r="T38" s="3"/>
    </row>
    <row r="39" spans="1:1024" s="2" customFormat="1" ht="87" customHeight="1">
      <c r="A39" s="115"/>
      <c r="B39" s="115"/>
      <c r="C39" s="116" t="s">
        <v>61</v>
      </c>
      <c r="D39" s="116"/>
      <c r="E39" s="20" t="s">
        <v>55</v>
      </c>
      <c r="F39" s="117" t="s">
        <v>45</v>
      </c>
      <c r="G39" s="117"/>
      <c r="H39" s="9" t="s">
        <v>32</v>
      </c>
      <c r="I39" s="118" t="s">
        <v>34</v>
      </c>
      <c r="J39" s="118"/>
      <c r="K39" s="9" t="s">
        <v>62</v>
      </c>
      <c r="L39" s="118" t="s">
        <v>63</v>
      </c>
      <c r="M39" s="118"/>
      <c r="N39" s="117" t="s">
        <v>48</v>
      </c>
      <c r="O39" s="117"/>
      <c r="P39" s="117"/>
      <c r="Q39" s="18" t="s">
        <v>48</v>
      </c>
      <c r="R39" s="18"/>
      <c r="S39" s="9">
        <f t="shared" si="1"/>
        <v>50.206000000000003</v>
      </c>
      <c r="T39" s="21"/>
    </row>
    <row r="40" spans="1:1024" s="2" customFormat="1" ht="127.15" customHeight="1">
      <c r="A40" s="115"/>
      <c r="B40" s="115"/>
      <c r="C40" s="114" t="s">
        <v>64</v>
      </c>
      <c r="D40" s="114"/>
      <c r="E40" s="114" t="s">
        <v>55</v>
      </c>
      <c r="F40" s="77">
        <v>565</v>
      </c>
      <c r="G40" s="77"/>
      <c r="H40" s="7" t="s">
        <v>32</v>
      </c>
      <c r="I40" s="80" t="s">
        <v>35</v>
      </c>
      <c r="J40" s="80"/>
      <c r="K40" s="7">
        <v>244</v>
      </c>
      <c r="L40" s="80">
        <v>1561.7829999999999</v>
      </c>
      <c r="M40" s="80"/>
      <c r="N40" s="77">
        <v>1377.384</v>
      </c>
      <c r="O40" s="77"/>
      <c r="P40" s="77"/>
      <c r="Q40" s="77">
        <v>1377.384</v>
      </c>
      <c r="R40" s="77"/>
      <c r="S40" s="9">
        <f t="shared" si="1"/>
        <v>4316.5509999999995</v>
      </c>
      <c r="T40" s="3"/>
    </row>
    <row r="41" spans="1:1024" s="2" customFormat="1" ht="25.9" customHeight="1">
      <c r="A41" s="107"/>
      <c r="B41" s="107"/>
      <c r="C41" s="114"/>
      <c r="D41" s="114"/>
      <c r="E41" s="114"/>
      <c r="F41" s="109">
        <v>565</v>
      </c>
      <c r="G41" s="109"/>
      <c r="H41" s="7" t="s">
        <v>32</v>
      </c>
      <c r="I41" s="80" t="s">
        <v>36</v>
      </c>
      <c r="J41" s="80"/>
      <c r="K41" s="7">
        <v>244</v>
      </c>
      <c r="L41" s="80">
        <v>5021.9520000000002</v>
      </c>
      <c r="M41" s="80"/>
      <c r="N41" s="55">
        <v>0</v>
      </c>
      <c r="O41" s="55"/>
      <c r="P41" s="55"/>
      <c r="Q41" s="55">
        <v>0</v>
      </c>
      <c r="R41" s="55"/>
      <c r="S41" s="9">
        <f t="shared" si="1"/>
        <v>5021.9520000000002</v>
      </c>
      <c r="T41" s="3"/>
    </row>
    <row r="42" spans="1:1024" s="2" customFormat="1" ht="35.1" customHeight="1">
      <c r="A42" s="101" t="s">
        <v>65</v>
      </c>
      <c r="B42" s="101"/>
      <c r="C42" s="108" t="s">
        <v>66</v>
      </c>
      <c r="D42" s="108"/>
      <c r="E42" s="22" t="s">
        <v>67</v>
      </c>
      <c r="F42" s="109">
        <v>565</v>
      </c>
      <c r="G42" s="109"/>
      <c r="H42" s="7" t="s">
        <v>41</v>
      </c>
      <c r="I42" s="80" t="s">
        <v>42</v>
      </c>
      <c r="J42" s="80"/>
      <c r="K42" s="7"/>
      <c r="L42" s="80">
        <f>L43+L44</f>
        <v>255.559</v>
      </c>
      <c r="M42" s="80"/>
      <c r="N42" s="55">
        <v>0</v>
      </c>
      <c r="O42" s="55"/>
      <c r="P42" s="55"/>
      <c r="Q42" s="55">
        <v>0</v>
      </c>
      <c r="R42" s="55"/>
      <c r="S42" s="12">
        <f t="shared" si="1"/>
        <v>255.559</v>
      </c>
      <c r="T42" s="3"/>
    </row>
    <row r="43" spans="1:1024" s="2" customFormat="1" ht="13.9" customHeight="1">
      <c r="A43" s="101"/>
      <c r="B43" s="101"/>
      <c r="C43" s="108"/>
      <c r="D43" s="108"/>
      <c r="E43" s="6"/>
      <c r="F43" s="109">
        <v>565</v>
      </c>
      <c r="G43" s="109"/>
      <c r="H43" s="7" t="s">
        <v>41</v>
      </c>
      <c r="I43" s="77" t="s">
        <v>42</v>
      </c>
      <c r="J43" s="77"/>
      <c r="K43" s="7">
        <v>244</v>
      </c>
      <c r="L43" s="80">
        <v>231.84299999999999</v>
      </c>
      <c r="M43" s="80"/>
      <c r="N43" s="55">
        <v>0</v>
      </c>
      <c r="O43" s="55"/>
      <c r="P43" s="55"/>
      <c r="Q43" s="55">
        <v>0</v>
      </c>
      <c r="R43" s="55"/>
      <c r="S43" s="12">
        <f t="shared" si="1"/>
        <v>231.84299999999999</v>
      </c>
      <c r="T43" s="3"/>
    </row>
    <row r="44" spans="1:1024" s="2" customFormat="1" ht="24.75" customHeight="1">
      <c r="A44" s="101"/>
      <c r="B44" s="101"/>
      <c r="C44" s="108"/>
      <c r="D44" s="108"/>
      <c r="E44" s="20"/>
      <c r="F44" s="110">
        <v>565</v>
      </c>
      <c r="G44" s="110"/>
      <c r="H44" s="23" t="s">
        <v>41</v>
      </c>
      <c r="I44" s="111" t="s">
        <v>42</v>
      </c>
      <c r="J44" s="111"/>
      <c r="K44" s="23">
        <v>853</v>
      </c>
      <c r="L44" s="112">
        <v>23.716000000000001</v>
      </c>
      <c r="M44" s="112"/>
      <c r="N44" s="113">
        <v>0</v>
      </c>
      <c r="O44" s="113"/>
      <c r="P44" s="113"/>
      <c r="Q44" s="113">
        <v>0</v>
      </c>
      <c r="R44" s="113"/>
      <c r="S44" s="24">
        <f t="shared" si="1"/>
        <v>23.716000000000001</v>
      </c>
      <c r="T44" s="3"/>
    </row>
    <row r="45" spans="1:1024" s="29" customFormat="1" ht="23.85" customHeight="1">
      <c r="A45" s="103" t="s">
        <v>68</v>
      </c>
      <c r="B45" s="103"/>
      <c r="C45" s="104" t="s">
        <v>69</v>
      </c>
      <c r="D45" s="104"/>
      <c r="E45" s="25" t="s">
        <v>53</v>
      </c>
      <c r="F45" s="105">
        <v>565</v>
      </c>
      <c r="G45" s="105"/>
      <c r="H45" s="26" t="s">
        <v>37</v>
      </c>
      <c r="I45" s="106" t="s">
        <v>0</v>
      </c>
      <c r="J45" s="106"/>
      <c r="K45" s="26" t="s">
        <v>0</v>
      </c>
      <c r="L45" s="106">
        <f>L47</f>
        <v>3872.3089999999997</v>
      </c>
      <c r="M45" s="106"/>
      <c r="N45" s="106">
        <f>N47</f>
        <v>3447.317</v>
      </c>
      <c r="O45" s="106"/>
      <c r="P45" s="106"/>
      <c r="Q45" s="106">
        <f>Q47</f>
        <v>3187.2279999999996</v>
      </c>
      <c r="R45" s="106"/>
      <c r="S45" s="27">
        <f>S47</f>
        <v>10506.853999999999</v>
      </c>
      <c r="T45" s="28"/>
      <c r="AMC45" s="2"/>
      <c r="AMD45" s="2"/>
      <c r="AME45" s="2"/>
      <c r="AMF45" s="2"/>
      <c r="AMG45" s="2"/>
      <c r="AMH45" s="2"/>
      <c r="AMI45" s="2"/>
      <c r="AMJ45" s="2"/>
    </row>
    <row r="46" spans="1:1024" s="31" customFormat="1" ht="15" customHeight="1">
      <c r="A46" s="103"/>
      <c r="B46" s="103"/>
      <c r="C46" s="104"/>
      <c r="D46" s="104"/>
      <c r="E46" s="6" t="s">
        <v>26</v>
      </c>
      <c r="F46" s="86" t="s">
        <v>0</v>
      </c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30"/>
      <c r="AMC46" s="2"/>
      <c r="AMD46" s="2"/>
      <c r="AME46" s="2"/>
      <c r="AMF46" s="2"/>
      <c r="AMG46" s="2"/>
      <c r="AMH46" s="2"/>
      <c r="AMI46" s="2"/>
      <c r="AMJ46" s="2"/>
    </row>
    <row r="47" spans="1:1024" s="31" customFormat="1" ht="31.35" customHeight="1">
      <c r="A47" s="103"/>
      <c r="B47" s="103"/>
      <c r="C47" s="104"/>
      <c r="D47" s="104"/>
      <c r="E47" s="6" t="s">
        <v>56</v>
      </c>
      <c r="F47" s="77">
        <v>565</v>
      </c>
      <c r="G47" s="77"/>
      <c r="H47" s="7" t="s">
        <v>37</v>
      </c>
      <c r="I47" s="80" t="s">
        <v>0</v>
      </c>
      <c r="J47" s="80"/>
      <c r="K47" s="7" t="s">
        <v>0</v>
      </c>
      <c r="L47" s="80">
        <f>L48+L49+L50</f>
        <v>3872.3089999999997</v>
      </c>
      <c r="M47" s="80"/>
      <c r="N47" s="80">
        <f>N48+N49+N50</f>
        <v>3447.317</v>
      </c>
      <c r="O47" s="80"/>
      <c r="P47" s="80"/>
      <c r="Q47" s="80">
        <f>Q48+Q49+Q50</f>
        <v>3187.2279999999996</v>
      </c>
      <c r="R47" s="80"/>
      <c r="S47" s="12">
        <f>Q47+N47+L47</f>
        <v>10506.853999999999</v>
      </c>
      <c r="T47" s="30"/>
      <c r="AMC47" s="2"/>
      <c r="AMD47" s="2"/>
      <c r="AME47" s="2"/>
      <c r="AMF47" s="2"/>
      <c r="AMG47" s="2"/>
      <c r="AMH47" s="2"/>
      <c r="AMI47" s="2"/>
      <c r="AMJ47" s="2"/>
    </row>
    <row r="48" spans="1:1024" s="31" customFormat="1" ht="46.35" customHeight="1">
      <c r="A48" s="103"/>
      <c r="B48" s="103"/>
      <c r="C48" s="107" t="s">
        <v>70</v>
      </c>
      <c r="D48" s="107"/>
      <c r="E48" s="6" t="s">
        <v>54</v>
      </c>
      <c r="F48" s="77">
        <v>565</v>
      </c>
      <c r="G48" s="77"/>
      <c r="H48" s="7" t="s">
        <v>37</v>
      </c>
      <c r="I48" s="80" t="s">
        <v>38</v>
      </c>
      <c r="J48" s="80"/>
      <c r="K48" s="7">
        <v>121</v>
      </c>
      <c r="L48" s="80">
        <v>1596.1389999999999</v>
      </c>
      <c r="M48" s="80"/>
      <c r="N48" s="77">
        <v>1467.1469999999999</v>
      </c>
      <c r="O48" s="77"/>
      <c r="P48" s="77"/>
      <c r="Q48" s="77">
        <v>1467.1469999999999</v>
      </c>
      <c r="R48" s="77"/>
      <c r="S48" s="12">
        <f>Q48+N48+L48</f>
        <v>4530.433</v>
      </c>
      <c r="T48" s="30"/>
      <c r="AMC48" s="2"/>
      <c r="AMD48" s="2"/>
      <c r="AME48" s="2"/>
      <c r="AMF48" s="2"/>
      <c r="AMG48" s="2"/>
      <c r="AMH48" s="2"/>
      <c r="AMI48" s="2"/>
      <c r="AMJ48" s="2"/>
    </row>
    <row r="49" spans="1:1024" s="31" customFormat="1" ht="69" customHeight="1">
      <c r="A49" s="103"/>
      <c r="B49" s="103"/>
      <c r="C49" s="107"/>
      <c r="D49" s="107"/>
      <c r="E49" s="6" t="s">
        <v>55</v>
      </c>
      <c r="F49" s="77">
        <v>565</v>
      </c>
      <c r="G49" s="77"/>
      <c r="H49" s="7" t="s">
        <v>37</v>
      </c>
      <c r="I49" s="80" t="s">
        <v>38</v>
      </c>
      <c r="J49" s="80"/>
      <c r="K49" s="7">
        <v>244</v>
      </c>
      <c r="L49" s="80">
        <v>1527.355</v>
      </c>
      <c r="M49" s="80"/>
      <c r="N49" s="77">
        <f>1980.17-748.815</f>
        <v>1231.355</v>
      </c>
      <c r="O49" s="77"/>
      <c r="P49" s="77"/>
      <c r="Q49" s="77">
        <f>1720.081-748.815</f>
        <v>971.26599999999985</v>
      </c>
      <c r="R49" s="77"/>
      <c r="S49" s="12">
        <f>Q49+N49+L49</f>
        <v>3729.9760000000001</v>
      </c>
      <c r="T49" s="30"/>
      <c r="AMC49" s="2"/>
      <c r="AMD49" s="2"/>
      <c r="AME49" s="2"/>
      <c r="AMF49" s="2"/>
      <c r="AMG49" s="2"/>
      <c r="AMH49" s="2"/>
      <c r="AMI49" s="2"/>
      <c r="AMJ49" s="2"/>
    </row>
    <row r="50" spans="1:1024" s="36" customFormat="1" ht="57.4" customHeight="1">
      <c r="A50" s="103"/>
      <c r="B50" s="103"/>
      <c r="C50" s="98" t="s">
        <v>71</v>
      </c>
      <c r="D50" s="98"/>
      <c r="E50" s="32" t="s">
        <v>55</v>
      </c>
      <c r="F50" s="99">
        <v>565</v>
      </c>
      <c r="G50" s="99"/>
      <c r="H50" s="33" t="s">
        <v>37</v>
      </c>
      <c r="I50" s="100" t="s">
        <v>38</v>
      </c>
      <c r="J50" s="100"/>
      <c r="K50" s="33">
        <v>247</v>
      </c>
      <c r="L50" s="100">
        <v>748.81500000000005</v>
      </c>
      <c r="M50" s="100"/>
      <c r="N50" s="99">
        <v>748.81500000000005</v>
      </c>
      <c r="O50" s="99"/>
      <c r="P50" s="99"/>
      <c r="Q50" s="99">
        <v>748.81500000000005</v>
      </c>
      <c r="R50" s="99"/>
      <c r="S50" s="34">
        <f>Q50+N50+L50</f>
        <v>2246.4450000000002</v>
      </c>
      <c r="T50" s="35"/>
      <c r="AMC50" s="2"/>
      <c r="AMD50" s="2"/>
      <c r="AME50" s="2"/>
      <c r="AMF50" s="2"/>
      <c r="AMG50" s="2"/>
      <c r="AMH50" s="2"/>
      <c r="AMI50" s="2"/>
      <c r="AMJ50" s="2"/>
    </row>
    <row r="51" spans="1:1024" s="2" customFormat="1" ht="46.35" customHeight="1">
      <c r="A51" s="101" t="s">
        <v>72</v>
      </c>
      <c r="B51" s="101"/>
      <c r="C51" s="102" t="s">
        <v>73</v>
      </c>
      <c r="D51" s="102"/>
      <c r="E51" s="37" t="s">
        <v>74</v>
      </c>
      <c r="F51" s="77">
        <v>565</v>
      </c>
      <c r="G51" s="77"/>
      <c r="H51" s="7" t="s">
        <v>46</v>
      </c>
      <c r="I51" s="80"/>
      <c r="J51" s="80"/>
      <c r="K51" s="12"/>
      <c r="L51" s="72">
        <f>L52</f>
        <v>431.53199999999998</v>
      </c>
      <c r="M51" s="72"/>
      <c r="N51" s="59">
        <v>0</v>
      </c>
      <c r="O51" s="59"/>
      <c r="P51" s="59"/>
      <c r="Q51" s="59">
        <v>0</v>
      </c>
      <c r="R51" s="59"/>
      <c r="S51" s="14">
        <f>L51</f>
        <v>431.53199999999998</v>
      </c>
      <c r="T51" s="3"/>
    </row>
    <row r="52" spans="1:1024" s="2" customFormat="1" ht="68.650000000000006" customHeight="1">
      <c r="A52" s="101"/>
      <c r="B52" s="101"/>
      <c r="C52" s="102"/>
      <c r="D52" s="102"/>
      <c r="E52" s="37" t="s">
        <v>75</v>
      </c>
      <c r="F52" s="77">
        <v>565</v>
      </c>
      <c r="G52" s="77"/>
      <c r="H52" s="7" t="s">
        <v>46</v>
      </c>
      <c r="I52" s="80" t="s">
        <v>47</v>
      </c>
      <c r="J52" s="80"/>
      <c r="K52" s="12">
        <v>244</v>
      </c>
      <c r="L52" s="72">
        <v>431.53199999999998</v>
      </c>
      <c r="M52" s="72"/>
      <c r="N52" s="59">
        <v>0</v>
      </c>
      <c r="O52" s="59"/>
      <c r="P52" s="59"/>
      <c r="Q52" s="59">
        <v>0</v>
      </c>
      <c r="R52" s="59"/>
      <c r="S52" s="14">
        <f>L52</f>
        <v>431.53199999999998</v>
      </c>
      <c r="T52" s="3"/>
    </row>
    <row r="53" spans="1:1024" s="2" customFormat="1" ht="95.45" customHeight="1">
      <c r="A53" s="89" t="s">
        <v>76</v>
      </c>
      <c r="B53" s="89"/>
      <c r="C53" s="58" t="s">
        <v>77</v>
      </c>
      <c r="D53" s="58"/>
      <c r="E53" s="38" t="s">
        <v>78</v>
      </c>
      <c r="F53" s="77"/>
      <c r="G53" s="77"/>
      <c r="H53" s="7" t="s">
        <v>49</v>
      </c>
      <c r="I53" s="80"/>
      <c r="J53" s="80"/>
      <c r="K53" s="12"/>
      <c r="L53" s="59">
        <f>L54</f>
        <v>90</v>
      </c>
      <c r="M53" s="59"/>
      <c r="N53" s="59">
        <v>0</v>
      </c>
      <c r="O53" s="59"/>
      <c r="P53" s="59"/>
      <c r="Q53" s="59">
        <v>0</v>
      </c>
      <c r="R53" s="59"/>
      <c r="S53" s="15">
        <f>L53</f>
        <v>90</v>
      </c>
      <c r="T53" s="3"/>
    </row>
    <row r="54" spans="1:1024" s="2" customFormat="1" ht="149.25" customHeight="1">
      <c r="A54" s="89"/>
      <c r="B54" s="89"/>
      <c r="C54" s="97"/>
      <c r="D54" s="97"/>
      <c r="E54" s="38" t="s">
        <v>79</v>
      </c>
      <c r="F54" s="77"/>
      <c r="G54" s="77"/>
      <c r="H54" s="7" t="s">
        <v>49</v>
      </c>
      <c r="I54" s="80" t="s">
        <v>50</v>
      </c>
      <c r="J54" s="80"/>
      <c r="K54" s="12">
        <v>244</v>
      </c>
      <c r="L54" s="59">
        <v>90</v>
      </c>
      <c r="M54" s="59"/>
      <c r="N54" s="59">
        <v>0</v>
      </c>
      <c r="O54" s="59"/>
      <c r="P54" s="59"/>
      <c r="Q54" s="59">
        <v>0</v>
      </c>
      <c r="R54" s="59"/>
      <c r="S54" s="15">
        <f>L54</f>
        <v>90</v>
      </c>
      <c r="T54" s="3"/>
    </row>
    <row r="55" spans="1:1024" s="2" customFormat="1" ht="48" customHeight="1">
      <c r="A55" s="64" t="s">
        <v>80</v>
      </c>
      <c r="B55" s="64"/>
      <c r="C55" s="96" t="s">
        <v>81</v>
      </c>
      <c r="D55" s="96"/>
      <c r="E55" s="6" t="s">
        <v>53</v>
      </c>
      <c r="F55" s="77">
        <v>565</v>
      </c>
      <c r="G55" s="77"/>
      <c r="H55" s="7" t="s">
        <v>30</v>
      </c>
      <c r="I55" s="80" t="s">
        <v>82</v>
      </c>
      <c r="J55" s="80"/>
      <c r="K55" s="12"/>
      <c r="L55" s="55">
        <f>L56+L59</f>
        <v>336.57499999999999</v>
      </c>
      <c r="M55" s="55"/>
      <c r="N55" s="65">
        <f>N56+N59</f>
        <v>329.54700000000003</v>
      </c>
      <c r="O55" s="65"/>
      <c r="P55" s="65"/>
      <c r="Q55" s="65">
        <f>Q56+Q60</f>
        <v>329.54700000000003</v>
      </c>
      <c r="R55" s="65"/>
      <c r="S55" s="8">
        <f>Q55+N55+L55</f>
        <v>995.6690000000001</v>
      </c>
      <c r="T55" s="3"/>
    </row>
    <row r="56" spans="1:1024" s="2" customFormat="1" ht="48" customHeight="1">
      <c r="A56" s="64"/>
      <c r="B56" s="64"/>
      <c r="C56" s="96"/>
      <c r="D56" s="96"/>
      <c r="E56" s="6" t="s">
        <v>83</v>
      </c>
      <c r="F56" s="77">
        <v>565</v>
      </c>
      <c r="G56" s="77"/>
      <c r="H56" s="7" t="s">
        <v>30</v>
      </c>
      <c r="I56" s="77" t="s">
        <v>82</v>
      </c>
      <c r="J56" s="77"/>
      <c r="K56" s="12">
        <v>300</v>
      </c>
      <c r="L56" s="55">
        <v>66.209999999999994</v>
      </c>
      <c r="M56" s="55"/>
      <c r="N56" s="65">
        <v>0</v>
      </c>
      <c r="O56" s="65"/>
      <c r="P56" s="65"/>
      <c r="Q56" s="65">
        <v>0</v>
      </c>
      <c r="R56" s="65"/>
      <c r="S56" s="8">
        <f>L56</f>
        <v>66.209999999999994</v>
      </c>
      <c r="T56" s="3"/>
    </row>
    <row r="57" spans="1:1024" s="2" customFormat="1" ht="48" customHeight="1">
      <c r="A57" s="64"/>
      <c r="B57" s="64"/>
      <c r="C57" s="96"/>
      <c r="D57" s="96"/>
      <c r="E57" s="6" t="s">
        <v>84</v>
      </c>
      <c r="F57" s="77">
        <v>565</v>
      </c>
      <c r="G57" s="77"/>
      <c r="H57" s="7" t="s">
        <v>30</v>
      </c>
      <c r="I57" s="77" t="s">
        <v>82</v>
      </c>
      <c r="J57" s="77"/>
      <c r="K57" s="12">
        <v>360</v>
      </c>
      <c r="L57" s="59">
        <f>L56</f>
        <v>66.209999999999994</v>
      </c>
      <c r="M57" s="59"/>
      <c r="N57" s="65">
        <v>0</v>
      </c>
      <c r="O57" s="65"/>
      <c r="P57" s="65"/>
      <c r="Q57" s="65">
        <v>0</v>
      </c>
      <c r="R57" s="65"/>
      <c r="S57" s="15">
        <f>L57</f>
        <v>66.209999999999994</v>
      </c>
      <c r="T57" s="3"/>
    </row>
    <row r="58" spans="1:1024" s="2" customFormat="1" ht="15" customHeight="1">
      <c r="A58" s="64"/>
      <c r="B58" s="64"/>
      <c r="C58" s="96"/>
      <c r="D58" s="96"/>
      <c r="E58" s="6" t="s">
        <v>26</v>
      </c>
      <c r="F58" s="86" t="s">
        <v>0</v>
      </c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3"/>
    </row>
    <row r="59" spans="1:1024" s="2" customFormat="1" ht="26.65" customHeight="1">
      <c r="A59" s="64"/>
      <c r="B59" s="64"/>
      <c r="C59" s="96"/>
      <c r="D59" s="96"/>
      <c r="E59" s="6" t="s">
        <v>56</v>
      </c>
      <c r="F59" s="77">
        <v>565</v>
      </c>
      <c r="G59" s="77"/>
      <c r="H59" s="7" t="s">
        <v>30</v>
      </c>
      <c r="I59" s="80" t="s">
        <v>85</v>
      </c>
      <c r="J59" s="80"/>
      <c r="K59" s="7" t="s">
        <v>0</v>
      </c>
      <c r="L59" s="80">
        <v>270.36500000000001</v>
      </c>
      <c r="M59" s="80"/>
      <c r="N59" s="80">
        <v>329.54700000000003</v>
      </c>
      <c r="O59" s="80"/>
      <c r="P59" s="80"/>
      <c r="Q59" s="80">
        <v>329.54700000000003</v>
      </c>
      <c r="R59" s="80"/>
      <c r="S59" s="12">
        <f>Q59+N59+L59</f>
        <v>929.45900000000006</v>
      </c>
      <c r="T59" s="3"/>
    </row>
    <row r="60" spans="1:1024" s="2" customFormat="1" ht="57.4" customHeight="1">
      <c r="A60" s="64"/>
      <c r="B60" s="64"/>
      <c r="C60" s="96"/>
      <c r="D60" s="96"/>
      <c r="E60" s="6" t="s">
        <v>55</v>
      </c>
      <c r="F60" s="77">
        <v>565</v>
      </c>
      <c r="G60" s="77"/>
      <c r="H60" s="7" t="s">
        <v>30</v>
      </c>
      <c r="I60" s="80" t="s">
        <v>82</v>
      </c>
      <c r="J60" s="80"/>
      <c r="K60" s="7">
        <v>244</v>
      </c>
      <c r="L60" s="72">
        <f>L59</f>
        <v>270.36500000000001</v>
      </c>
      <c r="M60" s="72"/>
      <c r="N60" s="72">
        <v>329.54700000000003</v>
      </c>
      <c r="O60" s="72"/>
      <c r="P60" s="72"/>
      <c r="Q60" s="72">
        <v>329.54700000000003</v>
      </c>
      <c r="R60" s="72"/>
      <c r="S60" s="14">
        <f>Q60+N60+L60</f>
        <v>929.45900000000006</v>
      </c>
      <c r="T60" s="3"/>
    </row>
    <row r="61" spans="1:1024" s="2" customFormat="1" ht="23.85" customHeight="1">
      <c r="A61" s="93" t="s">
        <v>86</v>
      </c>
      <c r="B61" s="93"/>
      <c r="C61" s="94" t="s">
        <v>87</v>
      </c>
      <c r="D61" s="94"/>
      <c r="E61" s="6" t="s">
        <v>53</v>
      </c>
      <c r="F61" s="80">
        <v>565</v>
      </c>
      <c r="G61" s="80"/>
      <c r="H61" s="7">
        <v>1001</v>
      </c>
      <c r="I61" s="80" t="s">
        <v>0</v>
      </c>
      <c r="J61" s="80"/>
      <c r="K61" s="7" t="s">
        <v>0</v>
      </c>
      <c r="L61" s="55">
        <v>134.4</v>
      </c>
      <c r="M61" s="55"/>
      <c r="N61" s="55">
        <v>134.4</v>
      </c>
      <c r="O61" s="55"/>
      <c r="P61" s="55"/>
      <c r="Q61" s="55">
        <v>134.4</v>
      </c>
      <c r="R61" s="55"/>
      <c r="S61" s="8">
        <f>Q61+N61+L61</f>
        <v>403.20000000000005</v>
      </c>
      <c r="T61" s="3"/>
    </row>
    <row r="62" spans="1:1024" s="2" customFormat="1" ht="15" customHeight="1">
      <c r="A62" s="93"/>
      <c r="B62" s="93"/>
      <c r="C62" s="94"/>
      <c r="D62" s="94"/>
      <c r="E62" s="6" t="s">
        <v>26</v>
      </c>
      <c r="F62" s="86" t="s">
        <v>0</v>
      </c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3"/>
    </row>
    <row r="63" spans="1:1024" s="2" customFormat="1" ht="23.85" customHeight="1">
      <c r="A63" s="93"/>
      <c r="B63" s="93"/>
      <c r="C63" s="94"/>
      <c r="D63" s="94"/>
      <c r="E63" s="6" t="s">
        <v>56</v>
      </c>
      <c r="F63" s="77">
        <v>565</v>
      </c>
      <c r="G63" s="77"/>
      <c r="H63" s="7">
        <v>1001</v>
      </c>
      <c r="I63" s="80" t="s">
        <v>0</v>
      </c>
      <c r="J63" s="80"/>
      <c r="K63" s="7" t="s">
        <v>0</v>
      </c>
      <c r="L63" s="55">
        <f>L61</f>
        <v>134.4</v>
      </c>
      <c r="M63" s="55"/>
      <c r="N63" s="55">
        <v>134.4</v>
      </c>
      <c r="O63" s="55"/>
      <c r="P63" s="55"/>
      <c r="Q63" s="55">
        <v>134.4</v>
      </c>
      <c r="R63" s="55"/>
      <c r="S63" s="8">
        <f>Q63+N63+L63</f>
        <v>403.20000000000005</v>
      </c>
      <c r="T63" s="3"/>
    </row>
    <row r="64" spans="1:1024" s="2" customFormat="1" ht="35.1" customHeight="1">
      <c r="A64" s="93"/>
      <c r="B64" s="93"/>
      <c r="C64" s="95" t="s">
        <v>88</v>
      </c>
      <c r="D64" s="95"/>
      <c r="E64" s="6" t="s">
        <v>89</v>
      </c>
      <c r="F64" s="77">
        <v>565</v>
      </c>
      <c r="G64" s="77"/>
      <c r="H64" s="7">
        <v>1001</v>
      </c>
      <c r="I64" s="80" t="s">
        <v>40</v>
      </c>
      <c r="J64" s="80"/>
      <c r="K64" s="7">
        <v>310</v>
      </c>
      <c r="L64" s="55">
        <f>L63</f>
        <v>134.4</v>
      </c>
      <c r="M64" s="55"/>
      <c r="N64" s="55">
        <v>134.4</v>
      </c>
      <c r="O64" s="55"/>
      <c r="P64" s="55"/>
      <c r="Q64" s="55">
        <v>134.4</v>
      </c>
      <c r="R64" s="55"/>
      <c r="S64" s="8">
        <f>Q64+N64+L64</f>
        <v>403.20000000000005</v>
      </c>
      <c r="T64" s="3"/>
    </row>
    <row r="65" spans="1:20" s="2" customFormat="1" ht="29.85" customHeight="1">
      <c r="A65" s="92" t="s">
        <v>90</v>
      </c>
      <c r="B65" s="92"/>
      <c r="C65" s="58" t="s">
        <v>91</v>
      </c>
      <c r="D65" s="58"/>
      <c r="E65" s="6" t="s">
        <v>53</v>
      </c>
      <c r="F65" s="77">
        <v>565</v>
      </c>
      <c r="G65" s="77"/>
      <c r="H65" s="7" t="s">
        <v>30</v>
      </c>
      <c r="I65" s="80" t="s">
        <v>0</v>
      </c>
      <c r="J65" s="80"/>
      <c r="K65" s="7" t="s">
        <v>0</v>
      </c>
      <c r="L65" s="55">
        <v>2.4700000000000002</v>
      </c>
      <c r="M65" s="55"/>
      <c r="N65" s="65">
        <v>2.4700000000000002</v>
      </c>
      <c r="O65" s="65"/>
      <c r="P65" s="65"/>
      <c r="Q65" s="65">
        <v>2.4700000000000002</v>
      </c>
      <c r="R65" s="65"/>
      <c r="S65" s="8">
        <v>7.41</v>
      </c>
      <c r="T65" s="3"/>
    </row>
    <row r="66" spans="1:20" s="2" customFormat="1" ht="27.2" customHeight="1">
      <c r="A66" s="92"/>
      <c r="B66" s="92"/>
      <c r="C66" s="58"/>
      <c r="D66" s="58"/>
      <c r="E66" s="6" t="s">
        <v>26</v>
      </c>
      <c r="F66" s="86" t="s">
        <v>0</v>
      </c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3"/>
    </row>
    <row r="67" spans="1:20" s="2" customFormat="1" ht="46.35" customHeight="1">
      <c r="A67" s="92"/>
      <c r="B67" s="92"/>
      <c r="C67" s="58"/>
      <c r="D67" s="58"/>
      <c r="E67" s="6" t="s">
        <v>54</v>
      </c>
      <c r="F67" s="77">
        <v>565</v>
      </c>
      <c r="G67" s="77"/>
      <c r="H67" s="7" t="s">
        <v>30</v>
      </c>
      <c r="I67" s="80" t="s">
        <v>0</v>
      </c>
      <c r="J67" s="80"/>
      <c r="K67" s="7">
        <v>121</v>
      </c>
      <c r="L67" s="55">
        <f>L65</f>
        <v>2.4700000000000002</v>
      </c>
      <c r="M67" s="55"/>
      <c r="N67" s="65">
        <f>N68</f>
        <v>2.4700000000000002</v>
      </c>
      <c r="O67" s="65"/>
      <c r="P67" s="65"/>
      <c r="Q67" s="65">
        <f>Q65</f>
        <v>2.4700000000000002</v>
      </c>
      <c r="R67" s="65"/>
      <c r="S67" s="8">
        <f>Q67+N67+L67</f>
        <v>7.41</v>
      </c>
      <c r="T67" s="3"/>
    </row>
    <row r="68" spans="1:20" s="2" customFormat="1" ht="57.4" customHeight="1">
      <c r="A68" s="92"/>
      <c r="B68" s="92"/>
      <c r="C68" s="58"/>
      <c r="D68" s="58"/>
      <c r="E68" s="6" t="s">
        <v>55</v>
      </c>
      <c r="F68" s="77">
        <v>565</v>
      </c>
      <c r="G68" s="77"/>
      <c r="H68" s="7" t="s">
        <v>30</v>
      </c>
      <c r="I68" s="80" t="s">
        <v>39</v>
      </c>
      <c r="J68" s="80"/>
      <c r="K68" s="7">
        <v>244</v>
      </c>
      <c r="L68" s="55">
        <f>L67</f>
        <v>2.4700000000000002</v>
      </c>
      <c r="M68" s="55"/>
      <c r="N68" s="65">
        <f>N65</f>
        <v>2.4700000000000002</v>
      </c>
      <c r="O68" s="65"/>
      <c r="P68" s="65"/>
      <c r="Q68" s="65">
        <f>Q67</f>
        <v>2.4700000000000002</v>
      </c>
      <c r="R68" s="65"/>
      <c r="S68" s="8">
        <f>Q68+N68+L68</f>
        <v>7.41</v>
      </c>
      <c r="T68" s="3"/>
    </row>
    <row r="69" spans="1:20" s="2" customFormat="1" ht="23.85" customHeight="1">
      <c r="A69" s="92"/>
      <c r="B69" s="92"/>
      <c r="C69" s="58"/>
      <c r="D69" s="58"/>
      <c r="E69" s="6" t="s">
        <v>56</v>
      </c>
      <c r="F69" s="77">
        <v>565</v>
      </c>
      <c r="G69" s="77"/>
      <c r="H69" s="7" t="s">
        <v>30</v>
      </c>
      <c r="I69" s="80" t="s">
        <v>39</v>
      </c>
      <c r="J69" s="80"/>
      <c r="K69" s="7" t="s">
        <v>0</v>
      </c>
      <c r="L69" s="55">
        <f>L68</f>
        <v>2.4700000000000002</v>
      </c>
      <c r="M69" s="55"/>
      <c r="N69" s="65">
        <f>N68</f>
        <v>2.4700000000000002</v>
      </c>
      <c r="O69" s="65"/>
      <c r="P69" s="65"/>
      <c r="Q69" s="65">
        <f>Q68</f>
        <v>2.4700000000000002</v>
      </c>
      <c r="R69" s="65"/>
      <c r="S69" s="8">
        <f>Q69+N69+L69</f>
        <v>7.41</v>
      </c>
      <c r="T69" s="3"/>
    </row>
    <row r="70" spans="1:20" s="2" customFormat="1" ht="25.5" customHeight="1">
      <c r="A70" s="91" t="s">
        <v>92</v>
      </c>
      <c r="B70" s="91"/>
      <c r="C70" s="63" t="s">
        <v>91</v>
      </c>
      <c r="D70" s="63"/>
      <c r="E70" s="6" t="s">
        <v>53</v>
      </c>
      <c r="F70" s="7">
        <v>565</v>
      </c>
      <c r="G70" s="80" t="s">
        <v>43</v>
      </c>
      <c r="H70" s="80"/>
      <c r="I70" s="80" t="s">
        <v>0</v>
      </c>
      <c r="J70" s="80"/>
      <c r="K70" s="7" t="s">
        <v>0</v>
      </c>
      <c r="L70" s="55">
        <f>L72</f>
        <v>969.28</v>
      </c>
      <c r="M70" s="55"/>
      <c r="N70" s="55"/>
      <c r="O70" s="65">
        <f>O72</f>
        <v>969.28</v>
      </c>
      <c r="P70" s="65"/>
      <c r="Q70" s="65">
        <f>Q72</f>
        <v>969.28</v>
      </c>
      <c r="R70" s="65"/>
      <c r="S70" s="8">
        <f>Q70+O70+L70</f>
        <v>2907.84</v>
      </c>
      <c r="T70" s="3"/>
    </row>
    <row r="71" spans="1:20" s="2" customFormat="1" ht="15" customHeight="1">
      <c r="A71" s="91"/>
      <c r="B71" s="91"/>
      <c r="C71" s="63"/>
      <c r="D71" s="63"/>
      <c r="E71" s="6" t="s">
        <v>26</v>
      </c>
      <c r="F71" s="86" t="s">
        <v>0</v>
      </c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3"/>
    </row>
    <row r="72" spans="1:20" s="2" customFormat="1" ht="46.35" customHeight="1">
      <c r="A72" s="91"/>
      <c r="B72" s="91"/>
      <c r="C72" s="63"/>
      <c r="D72" s="63"/>
      <c r="E72" s="6" t="s">
        <v>54</v>
      </c>
      <c r="F72" s="11">
        <v>565</v>
      </c>
      <c r="G72" s="80" t="s">
        <v>43</v>
      </c>
      <c r="H72" s="80"/>
      <c r="I72" s="80" t="s">
        <v>0</v>
      </c>
      <c r="J72" s="80"/>
      <c r="K72" s="7">
        <v>811</v>
      </c>
      <c r="L72" s="65">
        <f>L73</f>
        <v>969.28</v>
      </c>
      <c r="M72" s="65"/>
      <c r="N72" s="65"/>
      <c r="O72" s="65">
        <f>O73</f>
        <v>969.28</v>
      </c>
      <c r="P72" s="65"/>
      <c r="Q72" s="65">
        <f>Q73</f>
        <v>969.28</v>
      </c>
      <c r="R72" s="65"/>
      <c r="S72" s="16">
        <f>Q72+O72+L72</f>
        <v>2907.84</v>
      </c>
      <c r="T72" s="3"/>
    </row>
    <row r="73" spans="1:20" s="2" customFormat="1" ht="57.4" customHeight="1">
      <c r="A73" s="91"/>
      <c r="B73" s="91"/>
      <c r="C73" s="63"/>
      <c r="D73" s="63"/>
      <c r="E73" s="6" t="s">
        <v>55</v>
      </c>
      <c r="F73" s="11">
        <v>565</v>
      </c>
      <c r="G73" s="80" t="s">
        <v>43</v>
      </c>
      <c r="H73" s="80"/>
      <c r="I73" s="80" t="s">
        <v>44</v>
      </c>
      <c r="J73" s="80"/>
      <c r="K73" s="7">
        <v>811</v>
      </c>
      <c r="L73" s="65">
        <f>L74</f>
        <v>969.28</v>
      </c>
      <c r="M73" s="65"/>
      <c r="N73" s="65"/>
      <c r="O73" s="65">
        <f>O74</f>
        <v>969.28</v>
      </c>
      <c r="P73" s="65"/>
      <c r="Q73" s="65">
        <f>Q74</f>
        <v>969.28</v>
      </c>
      <c r="R73" s="65"/>
      <c r="S73" s="16">
        <f>Q73+O73+L73</f>
        <v>2907.84</v>
      </c>
      <c r="T73" s="3"/>
    </row>
    <row r="74" spans="1:20" s="2" customFormat="1" ht="27.2" customHeight="1">
      <c r="A74" s="91"/>
      <c r="B74" s="91"/>
      <c r="C74" s="63"/>
      <c r="D74" s="63"/>
      <c r="E74" s="6" t="s">
        <v>56</v>
      </c>
      <c r="F74" s="7">
        <v>565</v>
      </c>
      <c r="G74" s="80" t="s">
        <v>43</v>
      </c>
      <c r="H74" s="80"/>
      <c r="I74" s="80" t="s">
        <v>44</v>
      </c>
      <c r="J74" s="80"/>
      <c r="K74" s="7" t="s">
        <v>93</v>
      </c>
      <c r="L74" s="65">
        <v>969.28</v>
      </c>
      <c r="M74" s="65"/>
      <c r="N74" s="65"/>
      <c r="O74" s="65">
        <v>969.28</v>
      </c>
      <c r="P74" s="65"/>
      <c r="Q74" s="65">
        <v>969.28</v>
      </c>
      <c r="R74" s="65"/>
      <c r="S74" s="16">
        <f>Q74+O74+L74</f>
        <v>2907.84</v>
      </c>
      <c r="T74" s="3"/>
    </row>
    <row r="75" spans="1:20" s="2" customFormat="1" ht="18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s="2" customFormat="1" hidden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s="2" customFormat="1" hidden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s="2" customFormat="1" hidden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s="2" customFormat="1" hidden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s="2" customFormat="1" hidden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s="2" customFormat="1" hidden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s="2" customFormat="1" hidden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s="2" customFormat="1" hidden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s="2" customFormat="1" hidden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s="2" customFormat="1" hidden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s="2" customFormat="1" hidden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s="2" customFormat="1" hidden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s="2" customFormat="1" hidden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s="2" customFormat="1" hidden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s="2" customFormat="1" hidden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s="2" customForma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s="2" customFormat="1" ht="25.5" customHeight="1">
      <c r="A92" s="83" t="s">
        <v>94</v>
      </c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</row>
    <row r="93" spans="1:20" s="2" customFormat="1" ht="25.5" customHeight="1">
      <c r="A93" s="84" t="s">
        <v>95</v>
      </c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</row>
    <row r="94" spans="1:20" s="2" customFormat="1" ht="13.9" customHeight="1">
      <c r="A94" s="84" t="s">
        <v>3</v>
      </c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</row>
    <row r="95" spans="1:20" s="2" customFormat="1" ht="13.9" customHeight="1">
      <c r="A95" s="84" t="s">
        <v>4</v>
      </c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</row>
    <row r="96" spans="1:20" s="2" customForma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s="2" customFormat="1" ht="30" customHeight="1">
      <c r="A97" s="85" t="s">
        <v>96</v>
      </c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</row>
    <row r="98" spans="1:20" s="2" customFormat="1" ht="15" customHeight="1" thickBot="1">
      <c r="A98" s="85" t="s">
        <v>97</v>
      </c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</row>
    <row r="99" spans="1:20" s="2" customFormat="1" ht="39.6" customHeight="1">
      <c r="A99" s="3"/>
      <c r="B99" s="64" t="s">
        <v>98</v>
      </c>
      <c r="C99" s="64"/>
      <c r="D99" s="64" t="s">
        <v>99</v>
      </c>
      <c r="E99" s="64"/>
      <c r="F99" s="64" t="s">
        <v>100</v>
      </c>
      <c r="G99" s="64"/>
      <c r="H99" s="64"/>
      <c r="I99" s="64"/>
      <c r="J99" s="86" t="s">
        <v>101</v>
      </c>
      <c r="K99" s="86"/>
      <c r="L99" s="86"/>
      <c r="M99" s="86" t="s">
        <v>102</v>
      </c>
      <c r="N99" s="86"/>
      <c r="O99" s="86"/>
      <c r="P99" s="86" t="s">
        <v>103</v>
      </c>
      <c r="Q99" s="87"/>
      <c r="R99" s="88" t="s">
        <v>104</v>
      </c>
      <c r="S99" s="89"/>
      <c r="T99" s="89"/>
    </row>
    <row r="100" spans="1:20" s="2" customFormat="1" ht="13.9" customHeight="1">
      <c r="A100" s="3"/>
      <c r="B100" s="64"/>
      <c r="C100" s="64"/>
      <c r="D100" s="64"/>
      <c r="E100" s="64"/>
      <c r="F100" s="64"/>
      <c r="G100" s="64"/>
      <c r="H100" s="64"/>
      <c r="I100" s="64"/>
      <c r="J100" s="80" t="s">
        <v>105</v>
      </c>
      <c r="K100" s="80"/>
      <c r="L100" s="80"/>
      <c r="M100" s="80" t="s">
        <v>105</v>
      </c>
      <c r="N100" s="80"/>
      <c r="O100" s="80"/>
      <c r="P100" s="80" t="s">
        <v>105</v>
      </c>
      <c r="Q100" s="82"/>
      <c r="R100" s="90"/>
      <c r="S100" s="64"/>
      <c r="T100" s="64"/>
    </row>
    <row r="101" spans="1:20" s="2" customFormat="1" ht="15" customHeight="1">
      <c r="A101" s="3"/>
      <c r="B101" s="63" t="s">
        <v>106</v>
      </c>
      <c r="C101" s="63"/>
      <c r="D101" s="63" t="s">
        <v>23</v>
      </c>
      <c r="E101" s="63"/>
      <c r="F101" s="58" t="s">
        <v>107</v>
      </c>
      <c r="G101" s="58"/>
      <c r="H101" s="58"/>
      <c r="I101" s="58"/>
      <c r="J101" s="55">
        <f>J102</f>
        <v>13528.175999999999</v>
      </c>
      <c r="K101" s="55"/>
      <c r="L101" s="55"/>
      <c r="M101" s="55">
        <f>M102</f>
        <v>7111.6270000000004</v>
      </c>
      <c r="N101" s="55"/>
      <c r="O101" s="55"/>
      <c r="P101" s="55">
        <f>P102</f>
        <v>6884.8929999999991</v>
      </c>
      <c r="Q101" s="56"/>
      <c r="R101" s="57">
        <f>R102</f>
        <v>27524.696</v>
      </c>
      <c r="S101" s="55"/>
      <c r="T101" s="55"/>
    </row>
    <row r="102" spans="1:20" s="2" customFormat="1" ht="14.45" customHeight="1">
      <c r="A102" s="3"/>
      <c r="B102" s="63"/>
      <c r="C102" s="63"/>
      <c r="D102" s="63"/>
      <c r="E102" s="63"/>
      <c r="F102" s="58" t="s">
        <v>108</v>
      </c>
      <c r="G102" s="58"/>
      <c r="H102" s="58"/>
      <c r="I102" s="58"/>
      <c r="J102" s="55">
        <f>J103+J104+J105+J106</f>
        <v>13528.175999999999</v>
      </c>
      <c r="K102" s="55"/>
      <c r="L102" s="55"/>
      <c r="M102" s="55">
        <f>M103+M104+M105+M106</f>
        <v>7111.6270000000004</v>
      </c>
      <c r="N102" s="55"/>
      <c r="O102" s="55"/>
      <c r="P102" s="55">
        <f>P103+P104+P105+P106</f>
        <v>6884.8929999999991</v>
      </c>
      <c r="Q102" s="56"/>
      <c r="R102" s="57">
        <f>P102+M102+J102</f>
        <v>27524.696</v>
      </c>
      <c r="S102" s="55"/>
      <c r="T102" s="55"/>
    </row>
    <row r="103" spans="1:20" s="2" customFormat="1" ht="12.95" customHeight="1">
      <c r="A103" s="3"/>
      <c r="B103" s="63"/>
      <c r="C103" s="63"/>
      <c r="D103" s="63"/>
      <c r="E103" s="63"/>
      <c r="F103" s="58" t="s">
        <v>109</v>
      </c>
      <c r="G103" s="58"/>
      <c r="H103" s="58"/>
      <c r="I103" s="58"/>
      <c r="J103" s="55">
        <f>J109</f>
        <v>258.142</v>
      </c>
      <c r="K103" s="55"/>
      <c r="L103" s="55"/>
      <c r="M103" s="55">
        <f>M107</f>
        <v>283.82900000000001</v>
      </c>
      <c r="N103" s="55"/>
      <c r="O103" s="55"/>
      <c r="P103" s="55">
        <f>P107</f>
        <v>294.584</v>
      </c>
      <c r="Q103" s="56"/>
      <c r="R103" s="57">
        <f>R107</f>
        <v>836.55500000000006</v>
      </c>
      <c r="S103" s="55"/>
      <c r="T103" s="55"/>
    </row>
    <row r="104" spans="1:20" s="2" customFormat="1" ht="14.45" customHeight="1">
      <c r="A104" s="3"/>
      <c r="B104" s="63"/>
      <c r="C104" s="63"/>
      <c r="D104" s="63"/>
      <c r="E104" s="63"/>
      <c r="F104" s="58" t="s">
        <v>110</v>
      </c>
      <c r="G104" s="58"/>
      <c r="H104" s="58"/>
      <c r="I104" s="58"/>
      <c r="J104" s="55">
        <f>J116</f>
        <v>5016.8999999999996</v>
      </c>
      <c r="K104" s="55"/>
      <c r="L104" s="55"/>
      <c r="M104" s="55">
        <v>0</v>
      </c>
      <c r="N104" s="55"/>
      <c r="O104" s="55"/>
      <c r="P104" s="55">
        <v>0</v>
      </c>
      <c r="Q104" s="56"/>
      <c r="R104" s="57">
        <f>J104</f>
        <v>5016.8999999999996</v>
      </c>
      <c r="S104" s="55"/>
      <c r="T104" s="55"/>
    </row>
    <row r="105" spans="1:20" s="2" customFormat="1" ht="17.100000000000001" customHeight="1">
      <c r="A105" s="3"/>
      <c r="B105" s="63"/>
      <c r="C105" s="63"/>
      <c r="D105" s="63"/>
      <c r="E105" s="63"/>
      <c r="F105" s="58" t="s">
        <v>111</v>
      </c>
      <c r="G105" s="58"/>
      <c r="H105" s="58"/>
      <c r="I105" s="58"/>
      <c r="J105" s="55">
        <v>0</v>
      </c>
      <c r="K105" s="55"/>
      <c r="L105" s="55"/>
      <c r="M105" s="55">
        <v>0</v>
      </c>
      <c r="N105" s="55"/>
      <c r="O105" s="55"/>
      <c r="P105" s="55">
        <v>0</v>
      </c>
      <c r="Q105" s="56"/>
      <c r="R105" s="57">
        <v>0</v>
      </c>
      <c r="S105" s="55"/>
      <c r="T105" s="55"/>
    </row>
    <row r="106" spans="1:20" s="2" customFormat="1" ht="25.5" customHeight="1">
      <c r="A106" s="3"/>
      <c r="B106" s="63"/>
      <c r="C106" s="63"/>
      <c r="D106" s="63"/>
      <c r="E106" s="63"/>
      <c r="F106" s="58" t="s">
        <v>112</v>
      </c>
      <c r="G106" s="58"/>
      <c r="H106" s="58"/>
      <c r="I106" s="58"/>
      <c r="J106" s="55">
        <f>J118+J124+J130+J136+J142+J148+J154+J160+J166</f>
        <v>8253.134</v>
      </c>
      <c r="K106" s="55"/>
      <c r="L106" s="55"/>
      <c r="M106" s="55">
        <f>M112+M118+M124+M130+M142+M148+M154+M160+M166</f>
        <v>6827.7980000000007</v>
      </c>
      <c r="N106" s="55"/>
      <c r="O106" s="55"/>
      <c r="P106" s="55">
        <f>P112+P118+P124+P130+P136+P142+P148+P154+P160+P166</f>
        <v>6590.3089999999993</v>
      </c>
      <c r="Q106" s="56"/>
      <c r="R106" s="81">
        <f>P106+M106+J106</f>
        <v>21671.241000000002</v>
      </c>
      <c r="S106" s="80"/>
      <c r="T106" s="80"/>
    </row>
    <row r="107" spans="1:20" s="2" customFormat="1" ht="14.45" customHeight="1">
      <c r="A107" s="3"/>
      <c r="B107" s="63" t="s">
        <v>113</v>
      </c>
      <c r="C107" s="63"/>
      <c r="D107" s="63" t="s">
        <v>114</v>
      </c>
      <c r="E107" s="63"/>
      <c r="F107" s="58" t="s">
        <v>107</v>
      </c>
      <c r="G107" s="58"/>
      <c r="H107" s="58"/>
      <c r="I107" s="58"/>
      <c r="J107" s="55">
        <f>J109</f>
        <v>258.142</v>
      </c>
      <c r="K107" s="55"/>
      <c r="L107" s="55"/>
      <c r="M107" s="55">
        <f>M109</f>
        <v>283.82900000000001</v>
      </c>
      <c r="N107" s="55"/>
      <c r="O107" s="55"/>
      <c r="P107" s="55">
        <f>P109</f>
        <v>294.584</v>
      </c>
      <c r="Q107" s="56"/>
      <c r="R107" s="81">
        <f>P107+M107+J107</f>
        <v>836.55500000000006</v>
      </c>
      <c r="S107" s="80"/>
      <c r="T107" s="80"/>
    </row>
    <row r="108" spans="1:20" s="2" customFormat="1" ht="14.45" customHeight="1">
      <c r="A108" s="3"/>
      <c r="B108" s="63"/>
      <c r="C108" s="63"/>
      <c r="D108" s="63"/>
      <c r="E108" s="63"/>
      <c r="F108" s="58" t="s">
        <v>108</v>
      </c>
      <c r="G108" s="58"/>
      <c r="H108" s="58"/>
      <c r="I108" s="58"/>
      <c r="J108" s="55">
        <v>0</v>
      </c>
      <c r="K108" s="55"/>
      <c r="L108" s="55"/>
      <c r="M108" s="55">
        <v>0</v>
      </c>
      <c r="N108" s="55"/>
      <c r="O108" s="55"/>
      <c r="P108" s="55">
        <v>0</v>
      </c>
      <c r="Q108" s="56"/>
      <c r="R108" s="57">
        <v>0</v>
      </c>
      <c r="S108" s="55"/>
      <c r="T108" s="55"/>
    </row>
    <row r="109" spans="1:20" s="2" customFormat="1" ht="17.649999999999999" customHeight="1">
      <c r="A109" s="3"/>
      <c r="B109" s="63"/>
      <c r="C109" s="63"/>
      <c r="D109" s="63"/>
      <c r="E109" s="63"/>
      <c r="F109" s="58" t="s">
        <v>115</v>
      </c>
      <c r="G109" s="58"/>
      <c r="H109" s="58"/>
      <c r="I109" s="58"/>
      <c r="J109" s="80">
        <f>L16</f>
        <v>258.142</v>
      </c>
      <c r="K109" s="80"/>
      <c r="L109" s="80"/>
      <c r="M109" s="80">
        <f>N16</f>
        <v>283.82900000000001</v>
      </c>
      <c r="N109" s="80"/>
      <c r="O109" s="80"/>
      <c r="P109" s="80">
        <f>Q16</f>
        <v>294.584</v>
      </c>
      <c r="Q109" s="82"/>
      <c r="R109" s="81">
        <f>P109+M109+J109</f>
        <v>836.55500000000006</v>
      </c>
      <c r="S109" s="80"/>
      <c r="T109" s="80"/>
    </row>
    <row r="110" spans="1:20" s="2" customFormat="1" ht="13.9" customHeight="1">
      <c r="A110" s="3"/>
      <c r="B110" s="63"/>
      <c r="C110" s="63"/>
      <c r="D110" s="63"/>
      <c r="E110" s="63"/>
      <c r="F110" s="58" t="s">
        <v>110</v>
      </c>
      <c r="G110" s="58"/>
      <c r="H110" s="58"/>
      <c r="I110" s="58"/>
      <c r="J110" s="55">
        <v>0</v>
      </c>
      <c r="K110" s="55"/>
      <c r="L110" s="55"/>
      <c r="M110" s="55">
        <v>0</v>
      </c>
      <c r="N110" s="55"/>
      <c r="O110" s="55"/>
      <c r="P110" s="55">
        <v>0</v>
      </c>
      <c r="Q110" s="56"/>
      <c r="R110" s="57">
        <v>0</v>
      </c>
      <c r="S110" s="55"/>
      <c r="T110" s="55"/>
    </row>
    <row r="111" spans="1:20" s="2" customFormat="1" ht="13.9" customHeight="1">
      <c r="A111" s="3"/>
      <c r="B111" s="63"/>
      <c r="C111" s="63"/>
      <c r="D111" s="63"/>
      <c r="E111" s="63"/>
      <c r="F111" s="58" t="s">
        <v>111</v>
      </c>
      <c r="G111" s="58"/>
      <c r="H111" s="58"/>
      <c r="I111" s="58"/>
      <c r="J111" s="55">
        <v>0</v>
      </c>
      <c r="K111" s="55"/>
      <c r="L111" s="55"/>
      <c r="M111" s="55">
        <v>0</v>
      </c>
      <c r="N111" s="55"/>
      <c r="O111" s="55"/>
      <c r="P111" s="55">
        <v>0</v>
      </c>
      <c r="Q111" s="56"/>
      <c r="R111" s="57">
        <v>0</v>
      </c>
      <c r="S111" s="55"/>
      <c r="T111" s="55"/>
    </row>
    <row r="112" spans="1:20" s="2" customFormat="1" ht="25.5" customHeight="1">
      <c r="A112" s="3"/>
      <c r="B112" s="63"/>
      <c r="C112" s="63"/>
      <c r="D112" s="63"/>
      <c r="E112" s="63"/>
      <c r="F112" s="58" t="s">
        <v>116</v>
      </c>
      <c r="G112" s="58"/>
      <c r="H112" s="58"/>
      <c r="I112" s="58"/>
      <c r="J112" s="55">
        <v>0</v>
      </c>
      <c r="K112" s="55"/>
      <c r="L112" s="55"/>
      <c r="M112" s="55">
        <v>0</v>
      </c>
      <c r="N112" s="55"/>
      <c r="O112" s="55"/>
      <c r="P112" s="55">
        <v>0</v>
      </c>
      <c r="Q112" s="56"/>
      <c r="R112" s="57">
        <v>0</v>
      </c>
      <c r="S112" s="55"/>
      <c r="T112" s="55"/>
    </row>
    <row r="113" spans="1:20" s="2" customFormat="1" ht="13.15" customHeight="1">
      <c r="A113" s="3"/>
      <c r="B113" s="63" t="s">
        <v>117</v>
      </c>
      <c r="C113" s="63"/>
      <c r="D113" s="63" t="s">
        <v>118</v>
      </c>
      <c r="E113" s="63"/>
      <c r="F113" s="58" t="s">
        <v>107</v>
      </c>
      <c r="G113" s="58"/>
      <c r="H113" s="58"/>
      <c r="I113" s="58"/>
      <c r="J113" s="68">
        <f>J116+J118</f>
        <v>7177.9089999999997</v>
      </c>
      <c r="K113" s="68"/>
      <c r="L113" s="68"/>
      <c r="M113" s="68">
        <f>M118</f>
        <v>1944.7840000000001</v>
      </c>
      <c r="N113" s="68"/>
      <c r="O113" s="68"/>
      <c r="P113" s="68">
        <f>P118</f>
        <v>1967.384</v>
      </c>
      <c r="Q113" s="76"/>
      <c r="R113" s="71">
        <f>P113+M113+J113</f>
        <v>11090.076999999999</v>
      </c>
      <c r="S113" s="68"/>
      <c r="T113" s="68"/>
    </row>
    <row r="114" spans="1:20" s="2" customFormat="1" ht="14.45" customHeight="1">
      <c r="A114" s="3"/>
      <c r="B114" s="63"/>
      <c r="C114" s="63"/>
      <c r="D114" s="63"/>
      <c r="E114" s="63"/>
      <c r="F114" s="58" t="s">
        <v>108</v>
      </c>
      <c r="G114" s="58"/>
      <c r="H114" s="58"/>
      <c r="I114" s="58"/>
      <c r="J114" s="55">
        <v>0</v>
      </c>
      <c r="K114" s="55"/>
      <c r="L114" s="55"/>
      <c r="M114" s="55">
        <v>0</v>
      </c>
      <c r="N114" s="55"/>
      <c r="O114" s="55"/>
      <c r="P114" s="55">
        <v>0</v>
      </c>
      <c r="Q114" s="56"/>
      <c r="R114" s="57">
        <v>0</v>
      </c>
      <c r="S114" s="55"/>
      <c r="T114" s="55"/>
    </row>
    <row r="115" spans="1:20" s="2" customFormat="1" ht="13.9" customHeight="1">
      <c r="A115" s="3"/>
      <c r="B115" s="63"/>
      <c r="C115" s="63"/>
      <c r="D115" s="63"/>
      <c r="E115" s="63"/>
      <c r="F115" s="58" t="s">
        <v>115</v>
      </c>
      <c r="G115" s="58"/>
      <c r="H115" s="58"/>
      <c r="I115" s="58"/>
      <c r="J115" s="55">
        <v>0</v>
      </c>
      <c r="K115" s="55"/>
      <c r="L115" s="55"/>
      <c r="M115" s="55">
        <v>0</v>
      </c>
      <c r="N115" s="55"/>
      <c r="O115" s="55"/>
      <c r="P115" s="55">
        <v>0</v>
      </c>
      <c r="Q115" s="56"/>
      <c r="R115" s="57">
        <v>0</v>
      </c>
      <c r="S115" s="55"/>
      <c r="T115" s="55"/>
    </row>
    <row r="116" spans="1:20" s="2" customFormat="1" ht="15.2" customHeight="1">
      <c r="A116" s="3"/>
      <c r="B116" s="63"/>
      <c r="C116" s="63"/>
      <c r="D116" s="63"/>
      <c r="E116" s="63"/>
      <c r="F116" s="58" t="s">
        <v>110</v>
      </c>
      <c r="G116" s="58"/>
      <c r="H116" s="58"/>
      <c r="I116" s="58"/>
      <c r="J116" s="55">
        <v>5016.8999999999996</v>
      </c>
      <c r="K116" s="55"/>
      <c r="L116" s="55"/>
      <c r="M116" s="55">
        <v>0</v>
      </c>
      <c r="N116" s="55"/>
      <c r="O116" s="55"/>
      <c r="P116" s="55">
        <v>0</v>
      </c>
      <c r="Q116" s="56"/>
      <c r="R116" s="57">
        <f>J116</f>
        <v>5016.8999999999996</v>
      </c>
      <c r="S116" s="55"/>
      <c r="T116" s="55"/>
    </row>
    <row r="117" spans="1:20" s="2" customFormat="1" ht="15" customHeight="1">
      <c r="A117" s="3"/>
      <c r="B117" s="63"/>
      <c r="C117" s="63"/>
      <c r="D117" s="63"/>
      <c r="E117" s="63"/>
      <c r="F117" s="58" t="s">
        <v>111</v>
      </c>
      <c r="G117" s="58"/>
      <c r="H117" s="58"/>
      <c r="I117" s="58"/>
      <c r="J117" s="55">
        <v>0</v>
      </c>
      <c r="K117" s="55"/>
      <c r="L117" s="55"/>
      <c r="M117" s="55">
        <v>0</v>
      </c>
      <c r="N117" s="55"/>
      <c r="O117" s="55"/>
      <c r="P117" s="55">
        <v>0</v>
      </c>
      <c r="Q117" s="56"/>
      <c r="R117" s="57">
        <v>0</v>
      </c>
      <c r="S117" s="55"/>
      <c r="T117" s="55"/>
    </row>
    <row r="118" spans="1:20" s="2" customFormat="1" ht="30" customHeight="1">
      <c r="A118" s="3"/>
      <c r="B118" s="63"/>
      <c r="C118" s="63"/>
      <c r="D118" s="63"/>
      <c r="E118" s="63"/>
      <c r="F118" s="58" t="s">
        <v>116</v>
      </c>
      <c r="G118" s="58"/>
      <c r="H118" s="58"/>
      <c r="I118" s="58"/>
      <c r="J118" s="68">
        <f>L40+L39+L38+5.52</f>
        <v>2161.0089999999996</v>
      </c>
      <c r="K118" s="68"/>
      <c r="L118" s="68"/>
      <c r="M118" s="69">
        <f>N41+N40+N39+N38</f>
        <v>1944.7840000000001</v>
      </c>
      <c r="N118" s="69"/>
      <c r="O118" s="69"/>
      <c r="P118" s="69">
        <f>Q40+Q39+Q38</f>
        <v>1967.384</v>
      </c>
      <c r="Q118" s="70"/>
      <c r="R118" s="81">
        <v>5767704</v>
      </c>
      <c r="S118" s="80"/>
      <c r="T118" s="80"/>
    </row>
    <row r="119" spans="1:20" s="2" customFormat="1" ht="18" customHeight="1">
      <c r="A119" s="3"/>
      <c r="B119" s="63" t="s">
        <v>65</v>
      </c>
      <c r="C119" s="63"/>
      <c r="D119" s="64" t="s">
        <v>66</v>
      </c>
      <c r="E119" s="64"/>
      <c r="F119" s="58" t="s">
        <v>107</v>
      </c>
      <c r="G119" s="58"/>
      <c r="H119" s="58"/>
      <c r="I119" s="58"/>
      <c r="J119" s="80">
        <f>L42</f>
        <v>255.559</v>
      </c>
      <c r="K119" s="80"/>
      <c r="L119" s="80"/>
      <c r="M119" s="68" t="s">
        <v>48</v>
      </c>
      <c r="N119" s="68"/>
      <c r="O119" s="68"/>
      <c r="P119" s="68" t="str">
        <f>P124</f>
        <v>0,000</v>
      </c>
      <c r="Q119" s="76"/>
      <c r="R119" s="71">
        <f>P119+M119+J119</f>
        <v>255.559</v>
      </c>
      <c r="S119" s="68"/>
      <c r="T119" s="68"/>
    </row>
    <row r="120" spans="1:20" s="2" customFormat="1" ht="19.5" customHeight="1">
      <c r="A120" s="3"/>
      <c r="B120" s="63"/>
      <c r="C120" s="63"/>
      <c r="D120" s="64"/>
      <c r="E120" s="64"/>
      <c r="F120" s="58" t="s">
        <v>108</v>
      </c>
      <c r="G120" s="58"/>
      <c r="H120" s="58"/>
      <c r="I120" s="58"/>
      <c r="J120" s="55">
        <v>0</v>
      </c>
      <c r="K120" s="55"/>
      <c r="L120" s="55"/>
      <c r="M120" s="55">
        <v>0</v>
      </c>
      <c r="N120" s="55"/>
      <c r="O120" s="55"/>
      <c r="P120" s="55">
        <v>0</v>
      </c>
      <c r="Q120" s="56"/>
      <c r="R120" s="57">
        <v>0</v>
      </c>
      <c r="S120" s="55"/>
      <c r="T120" s="55"/>
    </row>
    <row r="121" spans="1:20" s="2" customFormat="1" ht="16.5" customHeight="1">
      <c r="A121" s="3"/>
      <c r="B121" s="63"/>
      <c r="C121" s="63"/>
      <c r="D121" s="64"/>
      <c r="E121" s="64"/>
      <c r="F121" s="58" t="s">
        <v>115</v>
      </c>
      <c r="G121" s="58"/>
      <c r="H121" s="58"/>
      <c r="I121" s="58"/>
      <c r="J121" s="55">
        <v>0</v>
      </c>
      <c r="K121" s="55"/>
      <c r="L121" s="55"/>
      <c r="M121" s="55">
        <v>0</v>
      </c>
      <c r="N121" s="55"/>
      <c r="O121" s="55"/>
      <c r="P121" s="55">
        <v>0</v>
      </c>
      <c r="Q121" s="56"/>
      <c r="R121" s="57">
        <v>0</v>
      </c>
      <c r="S121" s="55"/>
      <c r="T121" s="55"/>
    </row>
    <row r="122" spans="1:20" s="2" customFormat="1" ht="17.25" customHeight="1">
      <c r="A122" s="3"/>
      <c r="B122" s="63"/>
      <c r="C122" s="63"/>
      <c r="D122" s="64"/>
      <c r="E122" s="64"/>
      <c r="F122" s="58" t="s">
        <v>110</v>
      </c>
      <c r="G122" s="58"/>
      <c r="H122" s="58"/>
      <c r="I122" s="58"/>
      <c r="J122" s="55">
        <v>0</v>
      </c>
      <c r="K122" s="55"/>
      <c r="L122" s="55"/>
      <c r="M122" s="55">
        <v>0</v>
      </c>
      <c r="N122" s="55"/>
      <c r="O122" s="55"/>
      <c r="P122" s="55">
        <v>0</v>
      </c>
      <c r="Q122" s="56"/>
      <c r="R122" s="57">
        <f>J122</f>
        <v>0</v>
      </c>
      <c r="S122" s="55"/>
      <c r="T122" s="55"/>
    </row>
    <row r="123" spans="1:20" s="2" customFormat="1" ht="18.75" customHeight="1">
      <c r="A123" s="3"/>
      <c r="B123" s="63"/>
      <c r="C123" s="63"/>
      <c r="D123" s="64"/>
      <c r="E123" s="64"/>
      <c r="F123" s="58" t="s">
        <v>111</v>
      </c>
      <c r="G123" s="58"/>
      <c r="H123" s="58"/>
      <c r="I123" s="58"/>
      <c r="J123" s="55">
        <v>0</v>
      </c>
      <c r="K123" s="55"/>
      <c r="L123" s="55"/>
      <c r="M123" s="55">
        <v>0</v>
      </c>
      <c r="N123" s="55"/>
      <c r="O123" s="55"/>
      <c r="P123" s="55">
        <v>0</v>
      </c>
      <c r="Q123" s="56"/>
      <c r="R123" s="57">
        <v>0</v>
      </c>
      <c r="S123" s="55"/>
      <c r="T123" s="55"/>
    </row>
    <row r="124" spans="1:20" s="2" customFormat="1" ht="27" customHeight="1">
      <c r="A124" s="3"/>
      <c r="B124" s="63"/>
      <c r="C124" s="63"/>
      <c r="D124" s="64"/>
      <c r="E124" s="64"/>
      <c r="F124" s="58" t="s">
        <v>116</v>
      </c>
      <c r="G124" s="58"/>
      <c r="H124" s="58"/>
      <c r="I124" s="58"/>
      <c r="J124" s="68" t="s">
        <v>119</v>
      </c>
      <c r="K124" s="68"/>
      <c r="L124" s="68"/>
      <c r="M124" s="69" t="s">
        <v>48</v>
      </c>
      <c r="N124" s="69"/>
      <c r="O124" s="69"/>
      <c r="P124" s="69" t="s">
        <v>48</v>
      </c>
      <c r="Q124" s="70"/>
      <c r="R124" s="71">
        <f>P124+M124+J124</f>
        <v>255.559</v>
      </c>
      <c r="S124" s="68"/>
      <c r="T124" s="68"/>
    </row>
    <row r="125" spans="1:20" s="2" customFormat="1" ht="13.9" customHeight="1">
      <c r="A125" s="3"/>
      <c r="B125" s="63" t="s">
        <v>120</v>
      </c>
      <c r="C125" s="63"/>
      <c r="D125" s="63" t="s">
        <v>121</v>
      </c>
      <c r="E125" s="63"/>
      <c r="F125" s="58" t="s">
        <v>107</v>
      </c>
      <c r="G125" s="58"/>
      <c r="H125" s="58"/>
      <c r="I125" s="58"/>
      <c r="J125" s="72">
        <f>J130</f>
        <v>3872.3089999999997</v>
      </c>
      <c r="K125" s="72"/>
      <c r="L125" s="72"/>
      <c r="M125" s="72">
        <f>M130</f>
        <v>3447.317</v>
      </c>
      <c r="N125" s="72"/>
      <c r="O125" s="72"/>
      <c r="P125" s="77">
        <f>P130</f>
        <v>3187.2279999999996</v>
      </c>
      <c r="Q125" s="78"/>
      <c r="R125" s="79">
        <f>P125+M125+J125</f>
        <v>10506.853999999999</v>
      </c>
      <c r="S125" s="72"/>
      <c r="T125" s="72"/>
    </row>
    <row r="126" spans="1:20" s="2" customFormat="1" ht="14.45" customHeight="1">
      <c r="A126" s="3"/>
      <c r="B126" s="63"/>
      <c r="C126" s="63"/>
      <c r="D126" s="63"/>
      <c r="E126" s="63"/>
      <c r="F126" s="58" t="s">
        <v>108</v>
      </c>
      <c r="G126" s="58"/>
      <c r="H126" s="58"/>
      <c r="I126" s="58"/>
      <c r="J126" s="55">
        <v>0</v>
      </c>
      <c r="K126" s="55"/>
      <c r="L126" s="55"/>
      <c r="M126" s="55">
        <v>0</v>
      </c>
      <c r="N126" s="55"/>
      <c r="O126" s="55"/>
      <c r="P126" s="55">
        <v>0</v>
      </c>
      <c r="Q126" s="56"/>
      <c r="R126" s="57">
        <v>0</v>
      </c>
      <c r="S126" s="55"/>
      <c r="T126" s="55"/>
    </row>
    <row r="127" spans="1:20" s="2" customFormat="1" ht="13.7" customHeight="1">
      <c r="A127" s="3"/>
      <c r="B127" s="63"/>
      <c r="C127" s="63"/>
      <c r="D127" s="63"/>
      <c r="E127" s="63"/>
      <c r="F127" s="58" t="s">
        <v>115</v>
      </c>
      <c r="G127" s="58"/>
      <c r="H127" s="58"/>
      <c r="I127" s="58"/>
      <c r="J127" s="55">
        <v>0</v>
      </c>
      <c r="K127" s="55"/>
      <c r="L127" s="55"/>
      <c r="M127" s="55">
        <v>0</v>
      </c>
      <c r="N127" s="55"/>
      <c r="O127" s="55"/>
      <c r="P127" s="55">
        <v>0</v>
      </c>
      <c r="Q127" s="56"/>
      <c r="R127" s="57">
        <v>0</v>
      </c>
      <c r="S127" s="55"/>
      <c r="T127" s="55"/>
    </row>
    <row r="128" spans="1:20" s="2" customFormat="1" ht="14.45" customHeight="1">
      <c r="A128" s="3"/>
      <c r="B128" s="63"/>
      <c r="C128" s="63"/>
      <c r="D128" s="63"/>
      <c r="E128" s="63"/>
      <c r="F128" s="58" t="s">
        <v>110</v>
      </c>
      <c r="G128" s="58"/>
      <c r="H128" s="58"/>
      <c r="I128" s="58"/>
      <c r="J128" s="55">
        <v>0</v>
      </c>
      <c r="K128" s="55"/>
      <c r="L128" s="55"/>
      <c r="M128" s="55">
        <v>0</v>
      </c>
      <c r="N128" s="55"/>
      <c r="O128" s="55"/>
      <c r="P128" s="55">
        <v>0</v>
      </c>
      <c r="Q128" s="56"/>
      <c r="R128" s="57">
        <v>0</v>
      </c>
      <c r="S128" s="55"/>
      <c r="T128" s="55"/>
    </row>
    <row r="129" spans="1:20" s="2" customFormat="1" ht="15.6" customHeight="1">
      <c r="A129" s="3"/>
      <c r="B129" s="63"/>
      <c r="C129" s="63"/>
      <c r="D129" s="63"/>
      <c r="E129" s="63"/>
      <c r="F129" s="58" t="s">
        <v>111</v>
      </c>
      <c r="G129" s="58"/>
      <c r="H129" s="58"/>
      <c r="I129" s="58"/>
      <c r="J129" s="55">
        <v>0</v>
      </c>
      <c r="K129" s="55"/>
      <c r="L129" s="55"/>
      <c r="M129" s="55">
        <v>0</v>
      </c>
      <c r="N129" s="55"/>
      <c r="O129" s="55"/>
      <c r="P129" s="55">
        <v>0</v>
      </c>
      <c r="Q129" s="56"/>
      <c r="R129" s="57">
        <v>0</v>
      </c>
      <c r="S129" s="55"/>
      <c r="T129" s="55"/>
    </row>
    <row r="130" spans="1:20" s="2" customFormat="1" ht="17.100000000000001" customHeight="1">
      <c r="A130" s="3"/>
      <c r="B130" s="63"/>
      <c r="C130" s="63"/>
      <c r="D130" s="63"/>
      <c r="E130" s="63"/>
      <c r="F130" s="58" t="s">
        <v>116</v>
      </c>
      <c r="G130" s="58"/>
      <c r="H130" s="58"/>
      <c r="I130" s="58"/>
      <c r="J130" s="72">
        <f>L45</f>
        <v>3872.3089999999997</v>
      </c>
      <c r="K130" s="72"/>
      <c r="L130" s="72"/>
      <c r="M130" s="72">
        <f>N47</f>
        <v>3447.317</v>
      </c>
      <c r="N130" s="72"/>
      <c r="O130" s="72"/>
      <c r="P130" s="72">
        <f>Q45</f>
        <v>3187.2279999999996</v>
      </c>
      <c r="Q130" s="73"/>
      <c r="R130" s="74">
        <f>P130+M130+J130</f>
        <v>10506.853999999999</v>
      </c>
      <c r="S130" s="75"/>
      <c r="T130" s="75"/>
    </row>
    <row r="131" spans="1:20" s="2" customFormat="1" ht="17.100000000000001" customHeight="1">
      <c r="A131" s="3"/>
      <c r="B131" s="63" t="s">
        <v>72</v>
      </c>
      <c r="C131" s="63"/>
      <c r="D131" s="64" t="s">
        <v>122</v>
      </c>
      <c r="E131" s="64"/>
      <c r="F131" s="58" t="s">
        <v>107</v>
      </c>
      <c r="G131" s="58"/>
      <c r="H131" s="58"/>
      <c r="I131" s="58"/>
      <c r="J131" s="68" t="str">
        <f>J136</f>
        <v>431,532</v>
      </c>
      <c r="K131" s="68"/>
      <c r="L131" s="68"/>
      <c r="M131" s="68" t="str">
        <f>M136</f>
        <v>0,000</v>
      </c>
      <c r="N131" s="68"/>
      <c r="O131" s="68"/>
      <c r="P131" s="68" t="str">
        <f>P136</f>
        <v>0,000</v>
      </c>
      <c r="Q131" s="76"/>
      <c r="R131" s="71">
        <f>P131+M131+J131</f>
        <v>431.53199999999998</v>
      </c>
      <c r="S131" s="68"/>
      <c r="T131" s="68"/>
    </row>
    <row r="132" spans="1:20" s="2" customFormat="1" ht="12.6" customHeight="1">
      <c r="A132" s="3"/>
      <c r="B132" s="63"/>
      <c r="C132" s="63"/>
      <c r="D132" s="64"/>
      <c r="E132" s="64"/>
      <c r="F132" s="58" t="s">
        <v>108</v>
      </c>
      <c r="G132" s="58"/>
      <c r="H132" s="58"/>
      <c r="I132" s="58"/>
      <c r="J132" s="55">
        <v>0</v>
      </c>
      <c r="K132" s="55"/>
      <c r="L132" s="55"/>
      <c r="M132" s="55">
        <v>0</v>
      </c>
      <c r="N132" s="55"/>
      <c r="O132" s="55"/>
      <c r="P132" s="55">
        <v>0</v>
      </c>
      <c r="Q132" s="56"/>
      <c r="R132" s="57">
        <v>0</v>
      </c>
      <c r="S132" s="55"/>
      <c r="T132" s="55"/>
    </row>
    <row r="133" spans="1:20" s="2" customFormat="1" ht="14.85" customHeight="1">
      <c r="A133" s="3"/>
      <c r="B133" s="63"/>
      <c r="C133" s="63"/>
      <c r="D133" s="64"/>
      <c r="E133" s="64"/>
      <c r="F133" s="58" t="s">
        <v>115</v>
      </c>
      <c r="G133" s="58"/>
      <c r="H133" s="58"/>
      <c r="I133" s="58"/>
      <c r="J133" s="55">
        <v>0</v>
      </c>
      <c r="K133" s="55"/>
      <c r="L133" s="55"/>
      <c r="M133" s="55">
        <v>0</v>
      </c>
      <c r="N133" s="55"/>
      <c r="O133" s="55"/>
      <c r="P133" s="55">
        <v>0</v>
      </c>
      <c r="Q133" s="56"/>
      <c r="R133" s="57">
        <v>0</v>
      </c>
      <c r="S133" s="55"/>
      <c r="T133" s="55"/>
    </row>
    <row r="134" spans="1:20" s="2" customFormat="1" ht="15.6" customHeight="1">
      <c r="A134" s="3"/>
      <c r="B134" s="63"/>
      <c r="C134" s="63"/>
      <c r="D134" s="64"/>
      <c r="E134" s="64"/>
      <c r="F134" s="58" t="s">
        <v>110</v>
      </c>
      <c r="G134" s="58"/>
      <c r="H134" s="58"/>
      <c r="I134" s="58"/>
      <c r="J134" s="55">
        <v>0</v>
      </c>
      <c r="K134" s="55"/>
      <c r="L134" s="55"/>
      <c r="M134" s="55">
        <v>0</v>
      </c>
      <c r="N134" s="55"/>
      <c r="O134" s="55"/>
      <c r="P134" s="55">
        <v>0</v>
      </c>
      <c r="Q134" s="56"/>
      <c r="R134" s="57">
        <f>J134</f>
        <v>0</v>
      </c>
      <c r="S134" s="55"/>
      <c r="T134" s="55"/>
    </row>
    <row r="135" spans="1:20" s="2" customFormat="1" ht="14.85" customHeight="1">
      <c r="A135" s="3"/>
      <c r="B135" s="63"/>
      <c r="C135" s="63"/>
      <c r="D135" s="64"/>
      <c r="E135" s="64"/>
      <c r="F135" s="58" t="s">
        <v>111</v>
      </c>
      <c r="G135" s="58"/>
      <c r="H135" s="58"/>
      <c r="I135" s="58"/>
      <c r="J135" s="55">
        <v>0</v>
      </c>
      <c r="K135" s="55"/>
      <c r="L135" s="55"/>
      <c r="M135" s="55">
        <v>0</v>
      </c>
      <c r="N135" s="55"/>
      <c r="O135" s="55"/>
      <c r="P135" s="55">
        <v>0</v>
      </c>
      <c r="Q135" s="56"/>
      <c r="R135" s="57">
        <v>0</v>
      </c>
      <c r="S135" s="55"/>
      <c r="T135" s="55"/>
    </row>
    <row r="136" spans="1:20" s="2" customFormat="1" ht="19.350000000000001" customHeight="1">
      <c r="A136" s="3"/>
      <c r="B136" s="63"/>
      <c r="C136" s="63"/>
      <c r="D136" s="64"/>
      <c r="E136" s="64"/>
      <c r="F136" s="58" t="s">
        <v>116</v>
      </c>
      <c r="G136" s="58"/>
      <c r="H136" s="58"/>
      <c r="I136" s="58"/>
      <c r="J136" s="68" t="s">
        <v>123</v>
      </c>
      <c r="K136" s="68"/>
      <c r="L136" s="68"/>
      <c r="M136" s="69" t="s">
        <v>48</v>
      </c>
      <c r="N136" s="69"/>
      <c r="O136" s="69"/>
      <c r="P136" s="69" t="s">
        <v>48</v>
      </c>
      <c r="Q136" s="70"/>
      <c r="R136" s="71">
        <f>P136+M136+J136</f>
        <v>431.53199999999998</v>
      </c>
      <c r="S136" s="68"/>
      <c r="T136" s="68"/>
    </row>
    <row r="137" spans="1:20" s="2" customFormat="1" ht="17.100000000000001" customHeight="1">
      <c r="A137" s="3"/>
      <c r="B137" s="63" t="s">
        <v>76</v>
      </c>
      <c r="C137" s="63"/>
      <c r="D137" s="64" t="s">
        <v>77</v>
      </c>
      <c r="E137" s="64"/>
      <c r="F137" s="58" t="s">
        <v>107</v>
      </c>
      <c r="G137" s="58"/>
      <c r="H137" s="58"/>
      <c r="I137" s="58"/>
      <c r="J137" s="59">
        <f>J142</f>
        <v>90</v>
      </c>
      <c r="K137" s="59"/>
      <c r="L137" s="59"/>
      <c r="M137" s="59">
        <v>0</v>
      </c>
      <c r="N137" s="59"/>
      <c r="O137" s="59"/>
      <c r="P137" s="65">
        <f>P142</f>
        <v>0</v>
      </c>
      <c r="Q137" s="66"/>
      <c r="R137" s="67">
        <f>R142</f>
        <v>90</v>
      </c>
      <c r="S137" s="59"/>
      <c r="T137" s="59"/>
    </row>
    <row r="138" spans="1:20" s="2" customFormat="1" ht="14.85" customHeight="1">
      <c r="A138" s="3"/>
      <c r="B138" s="63"/>
      <c r="C138" s="63"/>
      <c r="D138" s="64"/>
      <c r="E138" s="64"/>
      <c r="F138" s="58" t="s">
        <v>108</v>
      </c>
      <c r="G138" s="58"/>
      <c r="H138" s="58"/>
      <c r="I138" s="58"/>
      <c r="J138" s="55">
        <v>0</v>
      </c>
      <c r="K138" s="55"/>
      <c r="L138" s="55"/>
      <c r="M138" s="55">
        <v>0</v>
      </c>
      <c r="N138" s="55"/>
      <c r="O138" s="55"/>
      <c r="P138" s="55">
        <v>0</v>
      </c>
      <c r="Q138" s="56"/>
      <c r="R138" s="57">
        <v>0</v>
      </c>
      <c r="S138" s="55"/>
      <c r="T138" s="55"/>
    </row>
    <row r="139" spans="1:20" s="2" customFormat="1" ht="11.85" customHeight="1">
      <c r="A139" s="3"/>
      <c r="B139" s="63"/>
      <c r="C139" s="63"/>
      <c r="D139" s="64"/>
      <c r="E139" s="64"/>
      <c r="F139" s="58" t="s">
        <v>115</v>
      </c>
      <c r="G139" s="58"/>
      <c r="H139" s="58"/>
      <c r="I139" s="58"/>
      <c r="J139" s="55">
        <v>0</v>
      </c>
      <c r="K139" s="55"/>
      <c r="L139" s="55"/>
      <c r="M139" s="55">
        <v>0</v>
      </c>
      <c r="N139" s="55"/>
      <c r="O139" s="55"/>
      <c r="P139" s="55">
        <v>0</v>
      </c>
      <c r="Q139" s="56"/>
      <c r="R139" s="57">
        <v>0</v>
      </c>
      <c r="S139" s="55"/>
      <c r="T139" s="55"/>
    </row>
    <row r="140" spans="1:20" s="2" customFormat="1" ht="15.6" customHeight="1">
      <c r="A140" s="3"/>
      <c r="B140" s="63"/>
      <c r="C140" s="63"/>
      <c r="D140" s="64"/>
      <c r="E140" s="64"/>
      <c r="F140" s="58" t="s">
        <v>110</v>
      </c>
      <c r="G140" s="58"/>
      <c r="H140" s="58"/>
      <c r="I140" s="58"/>
      <c r="J140" s="55">
        <v>0</v>
      </c>
      <c r="K140" s="55"/>
      <c r="L140" s="55"/>
      <c r="M140" s="55">
        <v>0</v>
      </c>
      <c r="N140" s="55"/>
      <c r="O140" s="55"/>
      <c r="P140" s="55">
        <v>0</v>
      </c>
      <c r="Q140" s="56"/>
      <c r="R140" s="57">
        <v>0</v>
      </c>
      <c r="S140" s="55"/>
      <c r="T140" s="55"/>
    </row>
    <row r="141" spans="1:20" s="2" customFormat="1" ht="11.1" customHeight="1">
      <c r="A141" s="3"/>
      <c r="B141" s="63"/>
      <c r="C141" s="63"/>
      <c r="D141" s="64"/>
      <c r="E141" s="64"/>
      <c r="F141" s="58" t="s">
        <v>111</v>
      </c>
      <c r="G141" s="58"/>
      <c r="H141" s="58"/>
      <c r="I141" s="58"/>
      <c r="J141" s="55">
        <v>0</v>
      </c>
      <c r="K141" s="55"/>
      <c r="L141" s="55"/>
      <c r="M141" s="55">
        <v>0</v>
      </c>
      <c r="N141" s="55"/>
      <c r="O141" s="55"/>
      <c r="P141" s="55">
        <v>0</v>
      </c>
      <c r="Q141" s="56"/>
      <c r="R141" s="57">
        <v>0</v>
      </c>
      <c r="S141" s="55"/>
      <c r="T141" s="55"/>
    </row>
    <row r="142" spans="1:20" s="2" customFormat="1" ht="16.350000000000001" customHeight="1">
      <c r="A142" s="3"/>
      <c r="B142" s="63"/>
      <c r="C142" s="63"/>
      <c r="D142" s="64"/>
      <c r="E142" s="64"/>
      <c r="F142" s="58" t="s">
        <v>116</v>
      </c>
      <c r="G142" s="58"/>
      <c r="H142" s="58"/>
      <c r="I142" s="58"/>
      <c r="J142" s="59">
        <v>90</v>
      </c>
      <c r="K142" s="59"/>
      <c r="L142" s="59"/>
      <c r="M142" s="59">
        <v>0</v>
      </c>
      <c r="N142" s="59"/>
      <c r="O142" s="59"/>
      <c r="P142" s="59">
        <f>Q57</f>
        <v>0</v>
      </c>
      <c r="Q142" s="60"/>
      <c r="R142" s="61">
        <f>P142+M142+J142</f>
        <v>90</v>
      </c>
      <c r="S142" s="62"/>
      <c r="T142" s="62"/>
    </row>
    <row r="143" spans="1:20" ht="19.350000000000001" customHeight="1">
      <c r="B143" s="50" t="s">
        <v>80</v>
      </c>
      <c r="C143" s="50"/>
      <c r="D143" s="50" t="s">
        <v>124</v>
      </c>
      <c r="E143" s="50"/>
      <c r="F143" s="39" t="s">
        <v>107</v>
      </c>
      <c r="G143" s="39"/>
      <c r="H143" s="39"/>
      <c r="I143" s="39"/>
      <c r="J143" s="46">
        <f>J148</f>
        <v>336.57499999999999</v>
      </c>
      <c r="K143" s="46"/>
      <c r="L143" s="46"/>
      <c r="M143" s="48">
        <f>M148</f>
        <v>329.54700000000003</v>
      </c>
      <c r="N143" s="48"/>
      <c r="O143" s="48"/>
      <c r="P143" s="48">
        <f>P148</f>
        <v>329.54700000000003</v>
      </c>
      <c r="Q143" s="49"/>
      <c r="R143" s="53">
        <f>P143+M143+J143</f>
        <v>995.6690000000001</v>
      </c>
      <c r="S143" s="54"/>
      <c r="T143" s="54"/>
    </row>
    <row r="144" spans="1:20" ht="14.45" customHeight="1">
      <c r="B144" s="50"/>
      <c r="C144" s="50"/>
      <c r="D144" s="50"/>
      <c r="E144" s="50"/>
      <c r="F144" s="39" t="s">
        <v>108</v>
      </c>
      <c r="G144" s="39"/>
      <c r="H144" s="39"/>
      <c r="I144" s="39"/>
      <c r="J144" s="46">
        <v>0</v>
      </c>
      <c r="K144" s="46"/>
      <c r="L144" s="46"/>
      <c r="M144" s="46">
        <v>0</v>
      </c>
      <c r="N144" s="46"/>
      <c r="O144" s="46"/>
      <c r="P144" s="46">
        <v>0</v>
      </c>
      <c r="Q144" s="47"/>
      <c r="R144" s="45">
        <v>0</v>
      </c>
      <c r="S144" s="46"/>
      <c r="T144" s="46"/>
    </row>
    <row r="145" spans="2:20" ht="14.85" customHeight="1">
      <c r="B145" s="50"/>
      <c r="C145" s="50"/>
      <c r="D145" s="50"/>
      <c r="E145" s="50"/>
      <c r="F145" s="39" t="s">
        <v>115</v>
      </c>
      <c r="G145" s="39"/>
      <c r="H145" s="39"/>
      <c r="I145" s="39"/>
      <c r="J145" s="46">
        <v>0</v>
      </c>
      <c r="K145" s="46"/>
      <c r="L145" s="46"/>
      <c r="M145" s="46">
        <v>0</v>
      </c>
      <c r="N145" s="46"/>
      <c r="O145" s="46"/>
      <c r="P145" s="46">
        <v>0</v>
      </c>
      <c r="Q145" s="47"/>
      <c r="R145" s="45">
        <v>0</v>
      </c>
      <c r="S145" s="46"/>
      <c r="T145" s="46"/>
    </row>
    <row r="146" spans="2:20" ht="14.45" customHeight="1">
      <c r="B146" s="50"/>
      <c r="C146" s="50"/>
      <c r="D146" s="50"/>
      <c r="E146" s="50"/>
      <c r="F146" s="39" t="s">
        <v>110</v>
      </c>
      <c r="G146" s="39"/>
      <c r="H146" s="39"/>
      <c r="I146" s="39"/>
      <c r="J146" s="46">
        <v>0</v>
      </c>
      <c r="K146" s="46"/>
      <c r="L146" s="46"/>
      <c r="M146" s="46">
        <v>0</v>
      </c>
      <c r="N146" s="46"/>
      <c r="O146" s="46"/>
      <c r="P146" s="46">
        <v>0</v>
      </c>
      <c r="Q146" s="47"/>
      <c r="R146" s="45">
        <v>0</v>
      </c>
      <c r="S146" s="46"/>
      <c r="T146" s="46"/>
    </row>
    <row r="147" spans="2:20" ht="13.9" customHeight="1">
      <c r="B147" s="50"/>
      <c r="C147" s="50"/>
      <c r="D147" s="50"/>
      <c r="E147" s="50"/>
      <c r="F147" s="39" t="s">
        <v>111</v>
      </c>
      <c r="G147" s="39"/>
      <c r="H147" s="39"/>
      <c r="I147" s="39"/>
      <c r="J147" s="46">
        <v>0</v>
      </c>
      <c r="K147" s="46"/>
      <c r="L147" s="46"/>
      <c r="M147" s="46">
        <v>0</v>
      </c>
      <c r="N147" s="46"/>
      <c r="O147" s="46"/>
      <c r="P147" s="46">
        <v>0</v>
      </c>
      <c r="Q147" s="47"/>
      <c r="R147" s="45">
        <v>0</v>
      </c>
      <c r="S147" s="46"/>
      <c r="T147" s="46"/>
    </row>
    <row r="148" spans="2:20" ht="25.5" customHeight="1">
      <c r="B148" s="50"/>
      <c r="C148" s="50"/>
      <c r="D148" s="50"/>
      <c r="E148" s="50"/>
      <c r="F148" s="39" t="s">
        <v>116</v>
      </c>
      <c r="G148" s="39"/>
      <c r="H148" s="39"/>
      <c r="I148" s="39"/>
      <c r="J148" s="46">
        <f>L55</f>
        <v>336.57499999999999</v>
      </c>
      <c r="K148" s="46"/>
      <c r="L148" s="46"/>
      <c r="M148" s="48">
        <f>N55</f>
        <v>329.54700000000003</v>
      </c>
      <c r="N148" s="48"/>
      <c r="O148" s="48"/>
      <c r="P148" s="48">
        <f>Q55</f>
        <v>329.54700000000003</v>
      </c>
      <c r="Q148" s="49"/>
      <c r="R148" s="53">
        <f>P148+M148+J148</f>
        <v>995.6690000000001</v>
      </c>
      <c r="S148" s="54"/>
      <c r="T148" s="54"/>
    </row>
    <row r="149" spans="2:20" ht="14.45" customHeight="1">
      <c r="B149" s="50" t="s">
        <v>125</v>
      </c>
      <c r="C149" s="50"/>
      <c r="D149" s="50" t="s">
        <v>87</v>
      </c>
      <c r="E149" s="50"/>
      <c r="F149" s="39" t="s">
        <v>107</v>
      </c>
      <c r="G149" s="39"/>
      <c r="H149" s="39"/>
      <c r="I149" s="39"/>
      <c r="J149" s="46">
        <f>J154</f>
        <v>134.4</v>
      </c>
      <c r="K149" s="46"/>
      <c r="L149" s="46"/>
      <c r="M149" s="46">
        <f>M154</f>
        <v>134.4</v>
      </c>
      <c r="N149" s="46"/>
      <c r="O149" s="46"/>
      <c r="P149" s="46">
        <f>P154</f>
        <v>134.4</v>
      </c>
      <c r="Q149" s="47"/>
      <c r="R149" s="51">
        <f>R154</f>
        <v>403.20000000000005</v>
      </c>
      <c r="S149" s="52"/>
      <c r="T149" s="52"/>
    </row>
    <row r="150" spans="2:20" ht="14.45" customHeight="1">
      <c r="B150" s="50"/>
      <c r="C150" s="50"/>
      <c r="D150" s="50"/>
      <c r="E150" s="50"/>
      <c r="F150" s="39" t="s">
        <v>108</v>
      </c>
      <c r="G150" s="39"/>
      <c r="H150" s="39"/>
      <c r="I150" s="39"/>
      <c r="J150" s="46">
        <v>0</v>
      </c>
      <c r="K150" s="46"/>
      <c r="L150" s="46"/>
      <c r="M150" s="46">
        <v>0</v>
      </c>
      <c r="N150" s="46"/>
      <c r="O150" s="46"/>
      <c r="P150" s="46">
        <v>0</v>
      </c>
      <c r="Q150" s="47"/>
      <c r="R150" s="45">
        <v>0</v>
      </c>
      <c r="S150" s="46"/>
      <c r="T150" s="46"/>
    </row>
    <row r="151" spans="2:20" ht="14.45" customHeight="1">
      <c r="B151" s="50"/>
      <c r="C151" s="50"/>
      <c r="D151" s="50"/>
      <c r="E151" s="50"/>
      <c r="F151" s="39" t="s">
        <v>115</v>
      </c>
      <c r="G151" s="39"/>
      <c r="H151" s="39"/>
      <c r="I151" s="39"/>
      <c r="J151" s="46">
        <v>0</v>
      </c>
      <c r="K151" s="46"/>
      <c r="L151" s="46"/>
      <c r="M151" s="46">
        <v>0</v>
      </c>
      <c r="N151" s="46"/>
      <c r="O151" s="46"/>
      <c r="P151" s="46">
        <v>0</v>
      </c>
      <c r="Q151" s="47"/>
      <c r="R151" s="45">
        <v>0</v>
      </c>
      <c r="S151" s="46"/>
      <c r="T151" s="46"/>
    </row>
    <row r="152" spans="2:20" ht="14.45" customHeight="1">
      <c r="B152" s="50"/>
      <c r="C152" s="50"/>
      <c r="D152" s="50"/>
      <c r="E152" s="50"/>
      <c r="F152" s="39" t="s">
        <v>110</v>
      </c>
      <c r="G152" s="39"/>
      <c r="H152" s="39"/>
      <c r="I152" s="39"/>
      <c r="J152" s="46">
        <v>0</v>
      </c>
      <c r="K152" s="46"/>
      <c r="L152" s="46"/>
      <c r="M152" s="46">
        <v>0</v>
      </c>
      <c r="N152" s="46"/>
      <c r="O152" s="46"/>
      <c r="P152" s="46">
        <v>0</v>
      </c>
      <c r="Q152" s="47"/>
      <c r="R152" s="45">
        <v>0</v>
      </c>
      <c r="S152" s="46"/>
      <c r="T152" s="46"/>
    </row>
    <row r="153" spans="2:20" ht="13.15" customHeight="1">
      <c r="B153" s="50"/>
      <c r="C153" s="50"/>
      <c r="D153" s="50"/>
      <c r="E153" s="50"/>
      <c r="F153" s="39" t="s">
        <v>111</v>
      </c>
      <c r="G153" s="39"/>
      <c r="H153" s="39"/>
      <c r="I153" s="39"/>
      <c r="J153" s="46">
        <v>0</v>
      </c>
      <c r="K153" s="46"/>
      <c r="L153" s="46"/>
      <c r="M153" s="46">
        <v>0</v>
      </c>
      <c r="N153" s="46"/>
      <c r="O153" s="46"/>
      <c r="P153" s="46">
        <v>0</v>
      </c>
      <c r="Q153" s="47"/>
      <c r="R153" s="45">
        <v>0</v>
      </c>
      <c r="S153" s="46"/>
      <c r="T153" s="46"/>
    </row>
    <row r="154" spans="2:20" ht="25.5" customHeight="1">
      <c r="B154" s="50"/>
      <c r="C154" s="50"/>
      <c r="D154" s="50"/>
      <c r="E154" s="50"/>
      <c r="F154" s="39" t="s">
        <v>116</v>
      </c>
      <c r="G154" s="39"/>
      <c r="H154" s="39"/>
      <c r="I154" s="39"/>
      <c r="J154" s="46">
        <f>L61</f>
        <v>134.4</v>
      </c>
      <c r="K154" s="46"/>
      <c r="L154" s="46"/>
      <c r="M154" s="46">
        <f>J154</f>
        <v>134.4</v>
      </c>
      <c r="N154" s="46"/>
      <c r="O154" s="46"/>
      <c r="P154" s="46">
        <f>M154</f>
        <v>134.4</v>
      </c>
      <c r="Q154" s="47"/>
      <c r="R154" s="51">
        <f>P154+M154+J154</f>
        <v>403.20000000000005</v>
      </c>
      <c r="S154" s="52"/>
      <c r="T154" s="52"/>
    </row>
    <row r="155" spans="2:20" ht="14.45" customHeight="1">
      <c r="B155" s="50" t="s">
        <v>126</v>
      </c>
      <c r="C155" s="50"/>
      <c r="D155" s="50" t="s">
        <v>127</v>
      </c>
      <c r="E155" s="50"/>
      <c r="F155" s="39" t="s">
        <v>107</v>
      </c>
      <c r="G155" s="39"/>
      <c r="H155" s="39"/>
      <c r="I155" s="39"/>
      <c r="J155" s="46">
        <f>J160</f>
        <v>2.4700000000000002</v>
      </c>
      <c r="K155" s="46"/>
      <c r="L155" s="46"/>
      <c r="M155" s="48">
        <f>M160</f>
        <v>2.4700000000000002</v>
      </c>
      <c r="N155" s="48"/>
      <c r="O155" s="48"/>
      <c r="P155" s="48">
        <f>P160</f>
        <v>2.4700000000000002</v>
      </c>
      <c r="Q155" s="49"/>
      <c r="R155" s="45">
        <f>R160</f>
        <v>7.41</v>
      </c>
      <c r="S155" s="46"/>
      <c r="T155" s="46"/>
    </row>
    <row r="156" spans="2:20" ht="14.45" customHeight="1">
      <c r="B156" s="50"/>
      <c r="C156" s="50"/>
      <c r="D156" s="50"/>
      <c r="E156" s="50"/>
      <c r="F156" s="39" t="s">
        <v>108</v>
      </c>
      <c r="G156" s="39"/>
      <c r="H156" s="39"/>
      <c r="I156" s="39"/>
      <c r="J156" s="46">
        <v>0</v>
      </c>
      <c r="K156" s="46"/>
      <c r="L156" s="46"/>
      <c r="M156" s="46">
        <v>0</v>
      </c>
      <c r="N156" s="46"/>
      <c r="O156" s="46"/>
      <c r="P156" s="46">
        <v>0</v>
      </c>
      <c r="Q156" s="47"/>
      <c r="R156" s="45">
        <v>0</v>
      </c>
      <c r="S156" s="46"/>
      <c r="T156" s="46"/>
    </row>
    <row r="157" spans="2:20" ht="16.7" customHeight="1">
      <c r="B157" s="50"/>
      <c r="C157" s="50"/>
      <c r="D157" s="50"/>
      <c r="E157" s="50"/>
      <c r="F157" s="39" t="s">
        <v>115</v>
      </c>
      <c r="G157" s="39"/>
      <c r="H157" s="39"/>
      <c r="I157" s="39"/>
      <c r="J157" s="46">
        <v>0</v>
      </c>
      <c r="K157" s="46"/>
      <c r="L157" s="46"/>
      <c r="M157" s="46">
        <v>0</v>
      </c>
      <c r="N157" s="46"/>
      <c r="O157" s="46"/>
      <c r="P157" s="46">
        <v>0</v>
      </c>
      <c r="Q157" s="47"/>
      <c r="R157" s="45">
        <v>0</v>
      </c>
      <c r="S157" s="46"/>
      <c r="T157" s="46"/>
    </row>
    <row r="158" spans="2:20" ht="15.2" customHeight="1">
      <c r="B158" s="50"/>
      <c r="C158" s="50"/>
      <c r="D158" s="50"/>
      <c r="E158" s="50"/>
      <c r="F158" s="39" t="s">
        <v>110</v>
      </c>
      <c r="G158" s="39"/>
      <c r="H158" s="39"/>
      <c r="I158" s="39"/>
      <c r="J158" s="46">
        <v>0</v>
      </c>
      <c r="K158" s="46"/>
      <c r="L158" s="46"/>
      <c r="M158" s="46">
        <v>0</v>
      </c>
      <c r="N158" s="46"/>
      <c r="O158" s="46"/>
      <c r="P158" s="46">
        <v>0</v>
      </c>
      <c r="Q158" s="47"/>
      <c r="R158" s="45">
        <v>0</v>
      </c>
      <c r="S158" s="46"/>
      <c r="T158" s="46"/>
    </row>
    <row r="159" spans="2:20" ht="13.9" customHeight="1">
      <c r="B159" s="50"/>
      <c r="C159" s="50"/>
      <c r="D159" s="50"/>
      <c r="E159" s="50"/>
      <c r="F159" s="39" t="s">
        <v>111</v>
      </c>
      <c r="G159" s="39"/>
      <c r="H159" s="39"/>
      <c r="I159" s="39"/>
      <c r="J159" s="46">
        <v>0</v>
      </c>
      <c r="K159" s="46"/>
      <c r="L159" s="46"/>
      <c r="M159" s="46">
        <v>0</v>
      </c>
      <c r="N159" s="46"/>
      <c r="O159" s="46"/>
      <c r="P159" s="46">
        <v>0</v>
      </c>
      <c r="Q159" s="47"/>
      <c r="R159" s="45">
        <v>0</v>
      </c>
      <c r="S159" s="46"/>
      <c r="T159" s="46"/>
    </row>
    <row r="160" spans="2:20" ht="25.5" customHeight="1">
      <c r="B160" s="50"/>
      <c r="C160" s="50"/>
      <c r="D160" s="50"/>
      <c r="E160" s="50"/>
      <c r="F160" s="39" t="s">
        <v>116</v>
      </c>
      <c r="G160" s="39"/>
      <c r="H160" s="39"/>
      <c r="I160" s="39"/>
      <c r="J160" s="48">
        <v>2.4700000000000002</v>
      </c>
      <c r="K160" s="48"/>
      <c r="L160" s="48"/>
      <c r="M160" s="48">
        <v>2.4700000000000002</v>
      </c>
      <c r="N160" s="48"/>
      <c r="O160" s="48"/>
      <c r="P160" s="48">
        <v>2.4700000000000002</v>
      </c>
      <c r="Q160" s="49"/>
      <c r="R160" s="45">
        <f>P160+M160+J160</f>
        <v>7.41</v>
      </c>
      <c r="S160" s="46"/>
      <c r="T160" s="46"/>
    </row>
    <row r="161" spans="1:20" ht="14.45" customHeight="1">
      <c r="B161" s="50" t="s">
        <v>128</v>
      </c>
      <c r="C161" s="50"/>
      <c r="D161" s="50" t="s">
        <v>129</v>
      </c>
      <c r="E161" s="50"/>
      <c r="F161" s="39" t="s">
        <v>107</v>
      </c>
      <c r="G161" s="39"/>
      <c r="H161" s="39"/>
      <c r="I161" s="39"/>
      <c r="J161" s="46">
        <f>J166</f>
        <v>969.28</v>
      </c>
      <c r="K161" s="46"/>
      <c r="L161" s="46"/>
      <c r="M161" s="40">
        <f>M166</f>
        <v>969.28</v>
      </c>
      <c r="N161" s="40"/>
      <c r="O161" s="40"/>
      <c r="P161" s="40">
        <f>P166</f>
        <v>969.28</v>
      </c>
      <c r="Q161" s="41"/>
      <c r="R161" s="45">
        <f>R166</f>
        <v>2907.84</v>
      </c>
      <c r="S161" s="46"/>
      <c r="T161" s="46"/>
    </row>
    <row r="162" spans="1:20" ht="14.45" customHeight="1">
      <c r="B162" s="50"/>
      <c r="C162" s="50"/>
      <c r="D162" s="50"/>
      <c r="E162" s="50"/>
      <c r="F162" s="39" t="s">
        <v>108</v>
      </c>
      <c r="G162" s="39"/>
      <c r="H162" s="39"/>
      <c r="I162" s="39"/>
      <c r="J162" s="46">
        <v>0</v>
      </c>
      <c r="K162" s="46"/>
      <c r="L162" s="46"/>
      <c r="M162" s="46">
        <v>0</v>
      </c>
      <c r="N162" s="46"/>
      <c r="O162" s="46"/>
      <c r="P162" s="46">
        <v>0</v>
      </c>
      <c r="Q162" s="47"/>
      <c r="R162" s="45">
        <v>0</v>
      </c>
      <c r="S162" s="46"/>
      <c r="T162" s="46"/>
    </row>
    <row r="163" spans="1:20" ht="16.149999999999999" customHeight="1">
      <c r="B163" s="50"/>
      <c r="C163" s="50"/>
      <c r="D163" s="50"/>
      <c r="E163" s="50"/>
      <c r="F163" s="39" t="s">
        <v>115</v>
      </c>
      <c r="G163" s="39"/>
      <c r="H163" s="39"/>
      <c r="I163" s="39"/>
      <c r="J163" s="46">
        <v>0</v>
      </c>
      <c r="K163" s="46"/>
      <c r="L163" s="46"/>
      <c r="M163" s="46">
        <v>0</v>
      </c>
      <c r="N163" s="46"/>
      <c r="O163" s="46"/>
      <c r="P163" s="46">
        <v>0</v>
      </c>
      <c r="Q163" s="47"/>
      <c r="R163" s="45">
        <v>0</v>
      </c>
      <c r="S163" s="46"/>
      <c r="T163" s="46"/>
    </row>
    <row r="164" spans="1:20" ht="14.45" customHeight="1">
      <c r="B164" s="50"/>
      <c r="C164" s="50"/>
      <c r="D164" s="50"/>
      <c r="E164" s="50"/>
      <c r="F164" s="39" t="s">
        <v>110</v>
      </c>
      <c r="G164" s="39"/>
      <c r="H164" s="39"/>
      <c r="I164" s="39"/>
      <c r="J164" s="46">
        <v>0</v>
      </c>
      <c r="K164" s="46"/>
      <c r="L164" s="46"/>
      <c r="M164" s="46">
        <v>0</v>
      </c>
      <c r="N164" s="46"/>
      <c r="O164" s="46"/>
      <c r="P164" s="46">
        <v>0</v>
      </c>
      <c r="Q164" s="47"/>
      <c r="R164" s="45">
        <v>0</v>
      </c>
      <c r="S164" s="46"/>
      <c r="T164" s="46"/>
    </row>
    <row r="165" spans="1:20" ht="16.899999999999999" customHeight="1">
      <c r="B165" s="50"/>
      <c r="C165" s="50"/>
      <c r="D165" s="50"/>
      <c r="E165" s="50"/>
      <c r="F165" s="39" t="s">
        <v>111</v>
      </c>
      <c r="G165" s="39"/>
      <c r="H165" s="39"/>
      <c r="I165" s="39"/>
      <c r="J165" s="46">
        <v>0</v>
      </c>
      <c r="K165" s="46"/>
      <c r="L165" s="46"/>
      <c r="M165" s="46">
        <v>0</v>
      </c>
      <c r="N165" s="46"/>
      <c r="O165" s="46"/>
      <c r="P165" s="46">
        <v>0</v>
      </c>
      <c r="Q165" s="47"/>
      <c r="R165" s="45">
        <v>0</v>
      </c>
      <c r="S165" s="46"/>
      <c r="T165" s="46"/>
    </row>
    <row r="166" spans="1:20" ht="28.15" customHeight="1" thickBot="1">
      <c r="B166" s="50"/>
      <c r="C166" s="50"/>
      <c r="D166" s="50"/>
      <c r="E166" s="50"/>
      <c r="F166" s="39" t="s">
        <v>116</v>
      </c>
      <c r="G166" s="39"/>
      <c r="H166" s="39"/>
      <c r="I166" s="39"/>
      <c r="J166" s="40">
        <v>969.28</v>
      </c>
      <c r="K166" s="40"/>
      <c r="L166" s="40"/>
      <c r="M166" s="40">
        <v>969.28</v>
      </c>
      <c r="N166" s="40"/>
      <c r="O166" s="40"/>
      <c r="P166" s="40">
        <v>969.28</v>
      </c>
      <c r="Q166" s="41"/>
      <c r="R166" s="42">
        <f>P166+M166+J166</f>
        <v>2907.84</v>
      </c>
      <c r="S166" s="43"/>
      <c r="T166" s="43"/>
    </row>
    <row r="167" spans="1:20" ht="22.7" customHeight="1">
      <c r="A167" s="44" t="s">
        <v>130</v>
      </c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</row>
  </sheetData>
  <mergeCells count="705">
    <mergeCell ref="A1:T1"/>
    <mergeCell ref="A2:T2"/>
    <mergeCell ref="A3:T3"/>
    <mergeCell ref="A4:T4"/>
    <mergeCell ref="A5:T5"/>
    <mergeCell ref="A6:T6"/>
    <mergeCell ref="A7:T7"/>
    <mergeCell ref="A8:T8"/>
    <mergeCell ref="A9:T9"/>
    <mergeCell ref="A10:T10"/>
    <mergeCell ref="A11:B12"/>
    <mergeCell ref="C11:D12"/>
    <mergeCell ref="E11:E12"/>
    <mergeCell ref="F11:K11"/>
    <mergeCell ref="L11:S11"/>
    <mergeCell ref="F12:G12"/>
    <mergeCell ref="I12:J12"/>
    <mergeCell ref="L12:M12"/>
    <mergeCell ref="N12:P12"/>
    <mergeCell ref="Q12:R12"/>
    <mergeCell ref="A13:B13"/>
    <mergeCell ref="C13:D13"/>
    <mergeCell ref="F13:G13"/>
    <mergeCell ref="I13:J13"/>
    <mergeCell ref="L13:M13"/>
    <mergeCell ref="N13:P13"/>
    <mergeCell ref="Q13:R13"/>
    <mergeCell ref="A14:B15"/>
    <mergeCell ref="C14:D15"/>
    <mergeCell ref="F14:G14"/>
    <mergeCell ref="I14:J14"/>
    <mergeCell ref="L14:M14"/>
    <mergeCell ref="N14:P14"/>
    <mergeCell ref="Q14:R14"/>
    <mergeCell ref="F15:G15"/>
    <mergeCell ref="I15:J15"/>
    <mergeCell ref="L15:M15"/>
    <mergeCell ref="N15:P15"/>
    <mergeCell ref="Q15:R15"/>
    <mergeCell ref="A16:B29"/>
    <mergeCell ref="C16:D29"/>
    <mergeCell ref="E16:E29"/>
    <mergeCell ref="F16:G16"/>
    <mergeCell ref="I16:J16"/>
    <mergeCell ref="L16:M16"/>
    <mergeCell ref="N16:P16"/>
    <mergeCell ref="Q16:R16"/>
    <mergeCell ref="F17:G17"/>
    <mergeCell ref="I17:J17"/>
    <mergeCell ref="L17:M17"/>
    <mergeCell ref="N17:P17"/>
    <mergeCell ref="Q17:R17"/>
    <mergeCell ref="F18:G18"/>
    <mergeCell ref="I18:J18"/>
    <mergeCell ref="L18:M18"/>
    <mergeCell ref="N18:P18"/>
    <mergeCell ref="Q18:R18"/>
    <mergeCell ref="F19:G19"/>
    <mergeCell ref="I19:J19"/>
    <mergeCell ref="L19:M19"/>
    <mergeCell ref="N19:P19"/>
    <mergeCell ref="Q19:R19"/>
    <mergeCell ref="F20:G20"/>
    <mergeCell ref="I20:J20"/>
    <mergeCell ref="L20:M20"/>
    <mergeCell ref="N20:P20"/>
    <mergeCell ref="Q20:R20"/>
    <mergeCell ref="F21:G21"/>
    <mergeCell ref="I21:J21"/>
    <mergeCell ref="L21:M21"/>
    <mergeCell ref="N21:P21"/>
    <mergeCell ref="Q21:R21"/>
    <mergeCell ref="F22:G22"/>
    <mergeCell ref="I22:J22"/>
    <mergeCell ref="L22:M22"/>
    <mergeCell ref="N22:P22"/>
    <mergeCell ref="Q22:R22"/>
    <mergeCell ref="F23:G23"/>
    <mergeCell ref="I23:J23"/>
    <mergeCell ref="L23:M23"/>
    <mergeCell ref="N23:P23"/>
    <mergeCell ref="Q23:R23"/>
    <mergeCell ref="F24:G24"/>
    <mergeCell ref="I24:J24"/>
    <mergeCell ref="L24:M24"/>
    <mergeCell ref="N24:P24"/>
    <mergeCell ref="Q24:R24"/>
    <mergeCell ref="F25:G25"/>
    <mergeCell ref="I25:J25"/>
    <mergeCell ref="L25:M25"/>
    <mergeCell ref="N25:P25"/>
    <mergeCell ref="Q25:R25"/>
    <mergeCell ref="F26:G26"/>
    <mergeCell ref="I26:J26"/>
    <mergeCell ref="L26:M26"/>
    <mergeCell ref="N26:P26"/>
    <mergeCell ref="Q26:R26"/>
    <mergeCell ref="F27:G27"/>
    <mergeCell ref="I27:J27"/>
    <mergeCell ref="L27:M27"/>
    <mergeCell ref="N27:P27"/>
    <mergeCell ref="F28:G28"/>
    <mergeCell ref="I28:J28"/>
    <mergeCell ref="L28:M28"/>
    <mergeCell ref="N28:P28"/>
    <mergeCell ref="Q28:R28"/>
    <mergeCell ref="F29:G29"/>
    <mergeCell ref="I29:J29"/>
    <mergeCell ref="L29:M29"/>
    <mergeCell ref="N29:P29"/>
    <mergeCell ref="Q29:R29"/>
    <mergeCell ref="A30:B34"/>
    <mergeCell ref="C30:D34"/>
    <mergeCell ref="F30:G30"/>
    <mergeCell ref="I30:J30"/>
    <mergeCell ref="L30:M30"/>
    <mergeCell ref="N30:P30"/>
    <mergeCell ref="Q30:R30"/>
    <mergeCell ref="F31:S31"/>
    <mergeCell ref="F32:G32"/>
    <mergeCell ref="I32:J32"/>
    <mergeCell ref="L32:M32"/>
    <mergeCell ref="N32:P32"/>
    <mergeCell ref="Q32:R32"/>
    <mergeCell ref="F33:G33"/>
    <mergeCell ref="I33:J33"/>
    <mergeCell ref="L33:M33"/>
    <mergeCell ref="N33:P33"/>
    <mergeCell ref="Q33:R33"/>
    <mergeCell ref="F34:G34"/>
    <mergeCell ref="I34:J34"/>
    <mergeCell ref="L34:M34"/>
    <mergeCell ref="N34:P34"/>
    <mergeCell ref="Q34:R34"/>
    <mergeCell ref="N37:P37"/>
    <mergeCell ref="Q37:R37"/>
    <mergeCell ref="C38:D38"/>
    <mergeCell ref="F38:G38"/>
    <mergeCell ref="I38:J38"/>
    <mergeCell ref="L38:M38"/>
    <mergeCell ref="N38:P38"/>
    <mergeCell ref="Q38:R38"/>
    <mergeCell ref="C39:D39"/>
    <mergeCell ref="F39:G39"/>
    <mergeCell ref="I39:J39"/>
    <mergeCell ref="L39:M39"/>
    <mergeCell ref="N39:P39"/>
    <mergeCell ref="C40:D41"/>
    <mergeCell ref="E40:E41"/>
    <mergeCell ref="F40:G40"/>
    <mergeCell ref="I40:J40"/>
    <mergeCell ref="L40:M40"/>
    <mergeCell ref="N40:P40"/>
    <mergeCell ref="Q40:R40"/>
    <mergeCell ref="A41:B41"/>
    <mergeCell ref="F41:G41"/>
    <mergeCell ref="I41:J41"/>
    <mergeCell ref="L41:M41"/>
    <mergeCell ref="N41:P41"/>
    <mergeCell ref="Q41:R41"/>
    <mergeCell ref="A35:B40"/>
    <mergeCell ref="C35:D37"/>
    <mergeCell ref="F35:G35"/>
    <mergeCell ref="I35:J35"/>
    <mergeCell ref="L35:M35"/>
    <mergeCell ref="N35:P35"/>
    <mergeCell ref="Q35:R35"/>
    <mergeCell ref="F36:S36"/>
    <mergeCell ref="F37:G37"/>
    <mergeCell ref="I37:J37"/>
    <mergeCell ref="L37:M37"/>
    <mergeCell ref="A42:B44"/>
    <mergeCell ref="C42:D44"/>
    <mergeCell ref="F42:G42"/>
    <mergeCell ref="I42:J42"/>
    <mergeCell ref="L42:M42"/>
    <mergeCell ref="N42:P42"/>
    <mergeCell ref="Q42:R42"/>
    <mergeCell ref="F43:G43"/>
    <mergeCell ref="I43:J43"/>
    <mergeCell ref="L43:M43"/>
    <mergeCell ref="N43:P43"/>
    <mergeCell ref="Q43:R43"/>
    <mergeCell ref="F44:G44"/>
    <mergeCell ref="I44:J44"/>
    <mergeCell ref="L44:M44"/>
    <mergeCell ref="N44:P44"/>
    <mergeCell ref="Q44:R44"/>
    <mergeCell ref="Q45:R45"/>
    <mergeCell ref="F46:S46"/>
    <mergeCell ref="F47:G47"/>
    <mergeCell ref="I47:J47"/>
    <mergeCell ref="L47:M47"/>
    <mergeCell ref="N47:P47"/>
    <mergeCell ref="Q47:R47"/>
    <mergeCell ref="C48:D49"/>
    <mergeCell ref="F48:G48"/>
    <mergeCell ref="I48:J48"/>
    <mergeCell ref="L48:M48"/>
    <mergeCell ref="N48:P48"/>
    <mergeCell ref="Q48:R48"/>
    <mergeCell ref="F49:G49"/>
    <mergeCell ref="I49:J49"/>
    <mergeCell ref="L49:M49"/>
    <mergeCell ref="N49:P49"/>
    <mergeCell ref="Q49:R49"/>
    <mergeCell ref="C50:D50"/>
    <mergeCell ref="F50:G50"/>
    <mergeCell ref="I50:J50"/>
    <mergeCell ref="L50:M50"/>
    <mergeCell ref="N50:P50"/>
    <mergeCell ref="Q50:R50"/>
    <mergeCell ref="A51:B52"/>
    <mergeCell ref="C51:D52"/>
    <mergeCell ref="F51:G51"/>
    <mergeCell ref="I51:J51"/>
    <mergeCell ref="L51:M51"/>
    <mergeCell ref="N51:P51"/>
    <mergeCell ref="Q51:R51"/>
    <mergeCell ref="F52:G52"/>
    <mergeCell ref="I52:J52"/>
    <mergeCell ref="L52:M52"/>
    <mergeCell ref="N52:P52"/>
    <mergeCell ref="Q52:R52"/>
    <mergeCell ref="A45:B50"/>
    <mergeCell ref="C45:D47"/>
    <mergeCell ref="F45:G45"/>
    <mergeCell ref="I45:J45"/>
    <mergeCell ref="L45:M45"/>
    <mergeCell ref="N45:P45"/>
    <mergeCell ref="F60:G60"/>
    <mergeCell ref="I60:J60"/>
    <mergeCell ref="A53:B54"/>
    <mergeCell ref="C53:D53"/>
    <mergeCell ref="F53:G53"/>
    <mergeCell ref="I53:J53"/>
    <mergeCell ref="L53:M53"/>
    <mergeCell ref="N53:P53"/>
    <mergeCell ref="Q53:R53"/>
    <mergeCell ref="C54:D54"/>
    <mergeCell ref="F54:G54"/>
    <mergeCell ref="I54:J54"/>
    <mergeCell ref="L54:M54"/>
    <mergeCell ref="N54:P54"/>
    <mergeCell ref="Q54:R54"/>
    <mergeCell ref="F57:G57"/>
    <mergeCell ref="I57:J57"/>
    <mergeCell ref="L57:M57"/>
    <mergeCell ref="N57:P57"/>
    <mergeCell ref="Q57:R57"/>
    <mergeCell ref="F58:S58"/>
    <mergeCell ref="F59:G59"/>
    <mergeCell ref="I59:J59"/>
    <mergeCell ref="L59:M59"/>
    <mergeCell ref="N59:P59"/>
    <mergeCell ref="Q59:R59"/>
    <mergeCell ref="F55:G55"/>
    <mergeCell ref="I55:J55"/>
    <mergeCell ref="L55:M55"/>
    <mergeCell ref="N55:P55"/>
    <mergeCell ref="Q55:R55"/>
    <mergeCell ref="F56:G56"/>
    <mergeCell ref="I56:J56"/>
    <mergeCell ref="L56:M56"/>
    <mergeCell ref="N56:P56"/>
    <mergeCell ref="Q56:R56"/>
    <mergeCell ref="L60:M60"/>
    <mergeCell ref="N60:P60"/>
    <mergeCell ref="Q60:R60"/>
    <mergeCell ref="A61:B64"/>
    <mergeCell ref="C61:D63"/>
    <mergeCell ref="F61:G61"/>
    <mergeCell ref="I61:J61"/>
    <mergeCell ref="L61:M61"/>
    <mergeCell ref="N61:P61"/>
    <mergeCell ref="Q61:R61"/>
    <mergeCell ref="F62:S62"/>
    <mergeCell ref="F63:G63"/>
    <mergeCell ref="I63:J63"/>
    <mergeCell ref="L63:M63"/>
    <mergeCell ref="N63:P63"/>
    <mergeCell ref="Q63:R63"/>
    <mergeCell ref="C64:D64"/>
    <mergeCell ref="F64:G64"/>
    <mergeCell ref="I64:J64"/>
    <mergeCell ref="L64:M64"/>
    <mergeCell ref="N64:P64"/>
    <mergeCell ref="Q64:R64"/>
    <mergeCell ref="A55:B60"/>
    <mergeCell ref="C55:D60"/>
    <mergeCell ref="A65:B69"/>
    <mergeCell ref="C65:D69"/>
    <mergeCell ref="F65:G65"/>
    <mergeCell ref="I65:J65"/>
    <mergeCell ref="L65:M65"/>
    <mergeCell ref="N65:P65"/>
    <mergeCell ref="Q65:R65"/>
    <mergeCell ref="F66:S66"/>
    <mergeCell ref="F67:G67"/>
    <mergeCell ref="I67:J67"/>
    <mergeCell ref="L67:M67"/>
    <mergeCell ref="N67:P67"/>
    <mergeCell ref="Q67:R67"/>
    <mergeCell ref="F68:G68"/>
    <mergeCell ref="I68:J68"/>
    <mergeCell ref="L68:M68"/>
    <mergeCell ref="N68:P68"/>
    <mergeCell ref="Q68:R68"/>
    <mergeCell ref="F69:G69"/>
    <mergeCell ref="I69:J69"/>
    <mergeCell ref="L69:M69"/>
    <mergeCell ref="N69:P69"/>
    <mergeCell ref="Q69:R69"/>
    <mergeCell ref="A70:B74"/>
    <mergeCell ref="C70:D74"/>
    <mergeCell ref="G70:H70"/>
    <mergeCell ref="I70:J70"/>
    <mergeCell ref="L70:N70"/>
    <mergeCell ref="O70:P70"/>
    <mergeCell ref="Q70:R70"/>
    <mergeCell ref="F71:S71"/>
    <mergeCell ref="G72:H72"/>
    <mergeCell ref="I72:J72"/>
    <mergeCell ref="L72:N72"/>
    <mergeCell ref="O72:P72"/>
    <mergeCell ref="Q72:R72"/>
    <mergeCell ref="G73:H73"/>
    <mergeCell ref="I73:J73"/>
    <mergeCell ref="L73:N73"/>
    <mergeCell ref="O73:P73"/>
    <mergeCell ref="Q73:R73"/>
    <mergeCell ref="G74:H74"/>
    <mergeCell ref="I74:J74"/>
    <mergeCell ref="L74:N74"/>
    <mergeCell ref="O74:P74"/>
    <mergeCell ref="Q74:R74"/>
    <mergeCell ref="A92:T92"/>
    <mergeCell ref="A93:T93"/>
    <mergeCell ref="A94:T94"/>
    <mergeCell ref="A95:T95"/>
    <mergeCell ref="A97:T97"/>
    <mergeCell ref="A98:T98"/>
    <mergeCell ref="B99:C100"/>
    <mergeCell ref="D99:E100"/>
    <mergeCell ref="F99:I100"/>
    <mergeCell ref="J99:L99"/>
    <mergeCell ref="M99:O99"/>
    <mergeCell ref="P99:Q99"/>
    <mergeCell ref="R99:T100"/>
    <mergeCell ref="J100:L100"/>
    <mergeCell ref="M100:O100"/>
    <mergeCell ref="P100:Q100"/>
    <mergeCell ref="B101:C106"/>
    <mergeCell ref="D101:E106"/>
    <mergeCell ref="F101:I101"/>
    <mergeCell ref="J101:L101"/>
    <mergeCell ref="M101:O101"/>
    <mergeCell ref="P101:Q101"/>
    <mergeCell ref="R101:T101"/>
    <mergeCell ref="F102:I102"/>
    <mergeCell ref="J102:L102"/>
    <mergeCell ref="M102:O102"/>
    <mergeCell ref="P102:Q102"/>
    <mergeCell ref="R102:T102"/>
    <mergeCell ref="F103:I103"/>
    <mergeCell ref="J103:L103"/>
    <mergeCell ref="M103:O103"/>
    <mergeCell ref="P103:Q103"/>
    <mergeCell ref="R103:T103"/>
    <mergeCell ref="F104:I104"/>
    <mergeCell ref="J104:L104"/>
    <mergeCell ref="M104:O104"/>
    <mergeCell ref="P104:Q104"/>
    <mergeCell ref="R104:T104"/>
    <mergeCell ref="F105:I105"/>
    <mergeCell ref="J105:L105"/>
    <mergeCell ref="M105:O105"/>
    <mergeCell ref="P105:Q105"/>
    <mergeCell ref="R105:T105"/>
    <mergeCell ref="F106:I106"/>
    <mergeCell ref="J106:L106"/>
    <mergeCell ref="M106:O106"/>
    <mergeCell ref="P106:Q106"/>
    <mergeCell ref="R106:T106"/>
    <mergeCell ref="B107:C112"/>
    <mergeCell ref="D107:E112"/>
    <mergeCell ref="F107:I107"/>
    <mergeCell ref="J107:L107"/>
    <mergeCell ref="M107:O107"/>
    <mergeCell ref="P107:Q107"/>
    <mergeCell ref="R107:T107"/>
    <mergeCell ref="F108:I108"/>
    <mergeCell ref="J108:L108"/>
    <mergeCell ref="M108:O108"/>
    <mergeCell ref="P108:Q108"/>
    <mergeCell ref="R108:T108"/>
    <mergeCell ref="F109:I109"/>
    <mergeCell ref="J109:L109"/>
    <mergeCell ref="M109:O109"/>
    <mergeCell ref="P109:Q109"/>
    <mergeCell ref="R109:T109"/>
    <mergeCell ref="F110:I110"/>
    <mergeCell ref="J110:L110"/>
    <mergeCell ref="M110:O110"/>
    <mergeCell ref="P110:Q110"/>
    <mergeCell ref="R110:T110"/>
    <mergeCell ref="F111:I111"/>
    <mergeCell ref="J111:L111"/>
    <mergeCell ref="M111:O111"/>
    <mergeCell ref="P111:Q111"/>
    <mergeCell ref="R111:T111"/>
    <mergeCell ref="F112:I112"/>
    <mergeCell ref="J112:L112"/>
    <mergeCell ref="M112:O112"/>
    <mergeCell ref="P112:Q112"/>
    <mergeCell ref="R112:T112"/>
    <mergeCell ref="B113:C118"/>
    <mergeCell ref="D113:E118"/>
    <mergeCell ref="F113:I113"/>
    <mergeCell ref="J113:L113"/>
    <mergeCell ref="M113:O113"/>
    <mergeCell ref="P113:Q113"/>
    <mergeCell ref="R113:T113"/>
    <mergeCell ref="F114:I114"/>
    <mergeCell ref="J114:L114"/>
    <mergeCell ref="M114:O114"/>
    <mergeCell ref="P114:Q114"/>
    <mergeCell ref="R114:T114"/>
    <mergeCell ref="F115:I115"/>
    <mergeCell ref="J115:L115"/>
    <mergeCell ref="M115:O115"/>
    <mergeCell ref="P115:Q115"/>
    <mergeCell ref="R115:T115"/>
    <mergeCell ref="F116:I116"/>
    <mergeCell ref="J116:L116"/>
    <mergeCell ref="M116:O116"/>
    <mergeCell ref="P116:Q116"/>
    <mergeCell ref="R116:T116"/>
    <mergeCell ref="F117:I117"/>
    <mergeCell ref="J117:L117"/>
    <mergeCell ref="M117:O117"/>
    <mergeCell ref="P117:Q117"/>
    <mergeCell ref="R117:T117"/>
    <mergeCell ref="F118:I118"/>
    <mergeCell ref="J118:L118"/>
    <mergeCell ref="M118:O118"/>
    <mergeCell ref="P118:Q118"/>
    <mergeCell ref="R118:T118"/>
    <mergeCell ref="B119:C124"/>
    <mergeCell ref="D119:E124"/>
    <mergeCell ref="F119:I119"/>
    <mergeCell ref="J119:L119"/>
    <mergeCell ref="M119:O119"/>
    <mergeCell ref="P119:Q119"/>
    <mergeCell ref="R119:T119"/>
    <mergeCell ref="F120:I120"/>
    <mergeCell ref="J120:L120"/>
    <mergeCell ref="M120:O120"/>
    <mergeCell ref="P120:Q120"/>
    <mergeCell ref="R120:T120"/>
    <mergeCell ref="F121:I121"/>
    <mergeCell ref="J121:L121"/>
    <mergeCell ref="M121:O121"/>
    <mergeCell ref="P121:Q121"/>
    <mergeCell ref="R121:T121"/>
    <mergeCell ref="F122:I122"/>
    <mergeCell ref="J122:L122"/>
    <mergeCell ref="M122:O122"/>
    <mergeCell ref="P122:Q122"/>
    <mergeCell ref="R122:T122"/>
    <mergeCell ref="F123:I123"/>
    <mergeCell ref="J123:L123"/>
    <mergeCell ref="M123:O123"/>
    <mergeCell ref="P123:Q123"/>
    <mergeCell ref="R123:T123"/>
    <mergeCell ref="F124:I124"/>
    <mergeCell ref="J124:L124"/>
    <mergeCell ref="M124:O124"/>
    <mergeCell ref="P124:Q124"/>
    <mergeCell ref="R124:T124"/>
    <mergeCell ref="B125:C130"/>
    <mergeCell ref="D125:E130"/>
    <mergeCell ref="F125:I125"/>
    <mergeCell ref="J125:L125"/>
    <mergeCell ref="M125:O125"/>
    <mergeCell ref="P125:Q125"/>
    <mergeCell ref="R125:T125"/>
    <mergeCell ref="F126:I126"/>
    <mergeCell ref="J126:L126"/>
    <mergeCell ref="M126:O126"/>
    <mergeCell ref="P126:Q126"/>
    <mergeCell ref="R126:T126"/>
    <mergeCell ref="F127:I127"/>
    <mergeCell ref="J127:L127"/>
    <mergeCell ref="M127:O127"/>
    <mergeCell ref="P127:Q127"/>
    <mergeCell ref="R127:T127"/>
    <mergeCell ref="F128:I128"/>
    <mergeCell ref="J128:L128"/>
    <mergeCell ref="M128:O128"/>
    <mergeCell ref="P128:Q128"/>
    <mergeCell ref="R128:T128"/>
    <mergeCell ref="F129:I129"/>
    <mergeCell ref="J129:L129"/>
    <mergeCell ref="M129:O129"/>
    <mergeCell ref="P129:Q129"/>
    <mergeCell ref="R129:T129"/>
    <mergeCell ref="F130:I130"/>
    <mergeCell ref="J130:L130"/>
    <mergeCell ref="M130:O130"/>
    <mergeCell ref="P130:Q130"/>
    <mergeCell ref="R130:T130"/>
    <mergeCell ref="B131:C136"/>
    <mergeCell ref="D131:E136"/>
    <mergeCell ref="F131:I131"/>
    <mergeCell ref="J131:L131"/>
    <mergeCell ref="M131:O131"/>
    <mergeCell ref="P131:Q131"/>
    <mergeCell ref="R131:T131"/>
    <mergeCell ref="F132:I132"/>
    <mergeCell ref="J132:L132"/>
    <mergeCell ref="M132:O132"/>
    <mergeCell ref="P132:Q132"/>
    <mergeCell ref="R132:T132"/>
    <mergeCell ref="F133:I133"/>
    <mergeCell ref="J133:L133"/>
    <mergeCell ref="M133:O133"/>
    <mergeCell ref="P133:Q133"/>
    <mergeCell ref="R133:T133"/>
    <mergeCell ref="F134:I134"/>
    <mergeCell ref="J134:L134"/>
    <mergeCell ref="M134:O134"/>
    <mergeCell ref="P134:Q134"/>
    <mergeCell ref="R134:T134"/>
    <mergeCell ref="F135:I135"/>
    <mergeCell ref="J135:L135"/>
    <mergeCell ref="M135:O135"/>
    <mergeCell ref="P135:Q135"/>
    <mergeCell ref="R135:T135"/>
    <mergeCell ref="F136:I136"/>
    <mergeCell ref="J136:L136"/>
    <mergeCell ref="M136:O136"/>
    <mergeCell ref="P136:Q136"/>
    <mergeCell ref="R136:T136"/>
    <mergeCell ref="B137:C142"/>
    <mergeCell ref="D137:E142"/>
    <mergeCell ref="F137:I137"/>
    <mergeCell ref="J137:L137"/>
    <mergeCell ref="M137:O137"/>
    <mergeCell ref="P137:Q137"/>
    <mergeCell ref="R137:T137"/>
    <mergeCell ref="F138:I138"/>
    <mergeCell ref="J138:L138"/>
    <mergeCell ref="M138:O138"/>
    <mergeCell ref="P138:Q138"/>
    <mergeCell ref="R138:T138"/>
    <mergeCell ref="F139:I139"/>
    <mergeCell ref="J139:L139"/>
    <mergeCell ref="M139:O139"/>
    <mergeCell ref="P139:Q139"/>
    <mergeCell ref="R139:T139"/>
    <mergeCell ref="F140:I140"/>
    <mergeCell ref="J140:L140"/>
    <mergeCell ref="M140:O140"/>
    <mergeCell ref="P140:Q140"/>
    <mergeCell ref="R140:T140"/>
    <mergeCell ref="F141:I141"/>
    <mergeCell ref="J141:L141"/>
    <mergeCell ref="M141:O141"/>
    <mergeCell ref="P141:Q141"/>
    <mergeCell ref="R141:T141"/>
    <mergeCell ref="F142:I142"/>
    <mergeCell ref="J142:L142"/>
    <mergeCell ref="M142:O142"/>
    <mergeCell ref="P142:Q142"/>
    <mergeCell ref="R142:T142"/>
    <mergeCell ref="B143:C148"/>
    <mergeCell ref="D143:E148"/>
    <mergeCell ref="F143:I143"/>
    <mergeCell ref="J143:L143"/>
    <mergeCell ref="M143:O143"/>
    <mergeCell ref="P143:Q143"/>
    <mergeCell ref="R143:T143"/>
    <mergeCell ref="F144:I144"/>
    <mergeCell ref="J144:L144"/>
    <mergeCell ref="M144:O144"/>
    <mergeCell ref="P144:Q144"/>
    <mergeCell ref="R144:T144"/>
    <mergeCell ref="F145:I145"/>
    <mergeCell ref="J145:L145"/>
    <mergeCell ref="M145:O145"/>
    <mergeCell ref="P145:Q145"/>
    <mergeCell ref="R145:T145"/>
    <mergeCell ref="F146:I146"/>
    <mergeCell ref="J146:L146"/>
    <mergeCell ref="M146:O146"/>
    <mergeCell ref="P146:Q146"/>
    <mergeCell ref="R146:T146"/>
    <mergeCell ref="F147:I147"/>
    <mergeCell ref="J147:L147"/>
    <mergeCell ref="M147:O147"/>
    <mergeCell ref="P147:Q147"/>
    <mergeCell ref="R147:T147"/>
    <mergeCell ref="F148:I148"/>
    <mergeCell ref="J148:L148"/>
    <mergeCell ref="M148:O148"/>
    <mergeCell ref="P148:Q148"/>
    <mergeCell ref="R148:T148"/>
    <mergeCell ref="B149:C154"/>
    <mergeCell ref="D149:E154"/>
    <mergeCell ref="F149:I149"/>
    <mergeCell ref="J149:L149"/>
    <mergeCell ref="M149:O149"/>
    <mergeCell ref="P149:Q149"/>
    <mergeCell ref="R149:T149"/>
    <mergeCell ref="F150:I150"/>
    <mergeCell ref="J150:L150"/>
    <mergeCell ref="M150:O150"/>
    <mergeCell ref="P150:Q150"/>
    <mergeCell ref="R150:T150"/>
    <mergeCell ref="F151:I151"/>
    <mergeCell ref="J151:L151"/>
    <mergeCell ref="M151:O151"/>
    <mergeCell ref="P151:Q151"/>
    <mergeCell ref="R151:T151"/>
    <mergeCell ref="F152:I152"/>
    <mergeCell ref="J152:L152"/>
    <mergeCell ref="M152:O152"/>
    <mergeCell ref="P152:Q152"/>
    <mergeCell ref="R152:T152"/>
    <mergeCell ref="F153:I153"/>
    <mergeCell ref="J153:L153"/>
    <mergeCell ref="M153:O153"/>
    <mergeCell ref="P153:Q153"/>
    <mergeCell ref="R153:T153"/>
    <mergeCell ref="F154:I154"/>
    <mergeCell ref="J154:L154"/>
    <mergeCell ref="M154:O154"/>
    <mergeCell ref="P154:Q154"/>
    <mergeCell ref="R154:T154"/>
    <mergeCell ref="B155:C160"/>
    <mergeCell ref="D155:E160"/>
    <mergeCell ref="F155:I155"/>
    <mergeCell ref="J155:L155"/>
    <mergeCell ref="M155:O155"/>
    <mergeCell ref="P155:Q155"/>
    <mergeCell ref="R155:T155"/>
    <mergeCell ref="F156:I156"/>
    <mergeCell ref="J156:L156"/>
    <mergeCell ref="M156:O156"/>
    <mergeCell ref="P156:Q156"/>
    <mergeCell ref="R156:T156"/>
    <mergeCell ref="F157:I157"/>
    <mergeCell ref="J157:L157"/>
    <mergeCell ref="M157:O157"/>
    <mergeCell ref="P157:Q157"/>
    <mergeCell ref="R157:T157"/>
    <mergeCell ref="F158:I158"/>
    <mergeCell ref="J158:L158"/>
    <mergeCell ref="M158:O158"/>
    <mergeCell ref="P158:Q158"/>
    <mergeCell ref="R158:T158"/>
    <mergeCell ref="F159:I159"/>
    <mergeCell ref="J159:L159"/>
    <mergeCell ref="M159:O159"/>
    <mergeCell ref="P159:Q159"/>
    <mergeCell ref="R159:T159"/>
    <mergeCell ref="F160:I160"/>
    <mergeCell ref="J160:L160"/>
    <mergeCell ref="M160:O160"/>
    <mergeCell ref="P160:Q160"/>
    <mergeCell ref="R160:T160"/>
    <mergeCell ref="B161:C166"/>
    <mergeCell ref="D161:E166"/>
    <mergeCell ref="F161:I161"/>
    <mergeCell ref="J161:L161"/>
    <mergeCell ref="M161:O161"/>
    <mergeCell ref="P161:Q161"/>
    <mergeCell ref="R161:T161"/>
    <mergeCell ref="F162:I162"/>
    <mergeCell ref="J162:L162"/>
    <mergeCell ref="M162:O162"/>
    <mergeCell ref="P162:Q162"/>
    <mergeCell ref="R162:T162"/>
    <mergeCell ref="F163:I163"/>
    <mergeCell ref="J163:L163"/>
    <mergeCell ref="M163:O163"/>
    <mergeCell ref="P163:Q163"/>
    <mergeCell ref="F166:I166"/>
    <mergeCell ref="J166:L166"/>
    <mergeCell ref="M166:O166"/>
    <mergeCell ref="P166:Q166"/>
    <mergeCell ref="R166:T166"/>
    <mergeCell ref="A167:T167"/>
    <mergeCell ref="R163:T163"/>
    <mergeCell ref="F164:I164"/>
    <mergeCell ref="J164:L164"/>
    <mergeCell ref="M164:O164"/>
    <mergeCell ref="P164:Q164"/>
    <mergeCell ref="R164:T164"/>
    <mergeCell ref="F165:I165"/>
    <mergeCell ref="J165:L165"/>
    <mergeCell ref="M165:O165"/>
    <mergeCell ref="P165:Q165"/>
    <mergeCell ref="R165:T165"/>
  </mergeCells>
  <pageMargins left="0.19685039370078741" right="0.51181102362204722" top="0.78740157480314965" bottom="0.59055118110236227" header="0.51181102362204722" footer="0.51181102362204722"/>
  <pageSetup paperSize="9" scale="57" fitToWidth="0" orientation="portrait" horizontalDpi="300" verticalDpi="300" r:id="rId1"/>
  <rowBreaks count="2" manualBreakCount="2">
    <brk id="44" max="16383" man="1"/>
    <brk id="91" max="16383" man="1"/>
  </rowBreaks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приложение1,2</vt:lpstr>
    </vt:vector>
  </TitlesOfParts>
  <Company>DreamLair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РОССИЙСКАЯ ФЕДЕРАЦИЯ</dc:title>
  <dc:subject/>
  <dc:creator>Финупр</dc:creator>
  <dc:description/>
  <cp:lastModifiedBy>Бухгалтер</cp:lastModifiedBy>
  <cp:revision>83</cp:revision>
  <cp:lastPrinted>2025-06-24T01:43:26Z</cp:lastPrinted>
  <dcterms:created xsi:type="dcterms:W3CDTF">2023-11-10T02:32:00Z</dcterms:created>
  <dcterms:modified xsi:type="dcterms:W3CDTF">2025-06-24T07:40:10Z</dcterms:modified>
  <dc:language>ru-RU</dc:language>
</cp:coreProperties>
</file>